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Модель одного окна\"/>
    </mc:Choice>
  </mc:AlternateContent>
  <bookViews>
    <workbookView xWindow="0" yWindow="0" windowWidth="28800" windowHeight="12615" firstSheet="4" activeTab="4"/>
  </bookViews>
  <sheets>
    <sheet name="Статус заполнения" sheetId="8" state="hidden" r:id="rId1"/>
    <sheet name="Форма заявки" sheetId="1" state="hidden" r:id="rId2"/>
    <sheet name="Спр_Показатели компонентов" sheetId="17" state="hidden" r:id="rId3"/>
    <sheet name="МСП" sheetId="16" state="hidden" r:id="rId4"/>
    <sheet name="Стартовая страница" sheetId="12" r:id="rId5"/>
    <sheet name="Справочники" sheetId="2" state="hidden" r:id="rId6"/>
    <sheet name="Справочник процессов" sheetId="11" state="hidden" r:id="rId7"/>
    <sheet name="Процессы прочие" sheetId="15" state="hidden" r:id="rId8"/>
    <sheet name="Справка" sheetId="7" state="hidden" r:id="rId9"/>
    <sheet name="Шаблоны" sheetId="9" state="hidden" r:id="rId10"/>
    <sheet name="Шаблоны фигур" sheetId="14" state="hidden" r:id="rId11"/>
    <sheet name="Динамические справочники" sheetId="13" state="hidden" r:id="rId12"/>
  </sheets>
  <functionGroups builtInGroupCount="18"/>
  <definedNames>
    <definedName name="_bp1">'Справочник процессов'!$A$1:$A$180</definedName>
    <definedName name="_bp2">'Справочник процессов'!$B$1:$B$180</definedName>
    <definedName name="_bp2a">OFFSET(_bp2,MATCH(this_bp1,_bp1,0)-1,0,COUNTIF(_bp1,this_bp1),1)</definedName>
    <definedName name="_bp3">'Справочник процессов'!$C$1:$C$180</definedName>
    <definedName name="_bp3a">OFFSET(_bp3,MATCH(this_bp2,_bp2,0)-1,0,COUNTIF(_bp2,this_bp2),1)</definedName>
    <definedName name="_bp4">'Справочник процессов'!$D$1:$D$180</definedName>
    <definedName name="_bp4a">OFFSET(_bp4,MATCH(this_bp3,_bp3,0)-1,0,COUNTIF(_bp3,this_bp3),1)</definedName>
    <definedName name="_bp5">'Справочник процессов'!$E$1:$E$180</definedName>
    <definedName name="_bp5a">OFFSET(_bp5,MATCH(this_bp4,_bp4,0)-1,0,COUNTIF(_bp4,this_bp4),1)</definedName>
    <definedName name="_calculated_items">OFFSET('Динамические справочники'!$G$1,1,0,150-COUNTBLANK(OFFSET('Динамические справочники'!$G$1,1,0,150,1)),1)</definedName>
    <definedName name="_component_item0">'Динамические справочники'!$E$2</definedName>
    <definedName name="_component_items">OFFSET('Динамические справочники'!$E$1,1,0,COUNTA(OFFSET('Динамические справочники'!$E$1,1,0,100,1)),1)</definedName>
    <definedName name="_ent_type">'Форма заявки'!$F$43</definedName>
    <definedName name="_ent_type_smb">'Форма заявки'!$F$46</definedName>
    <definedName name="_index_component_items">'Спр_Показатели компонентов'!$A$1:$A$639</definedName>
    <definedName name="_process">'Динамические справочники'!$A$2</definedName>
    <definedName name="_process_item0">'Динамические справочники'!$B$2</definedName>
    <definedName name="_process_items">OFFSET('Динамические справочники'!$B$1,1,0,COUNTA(OFFSET('Динамические справочники'!$B$1,1,0,50,1)),1)</definedName>
    <definedName name="_process_items_prep">OFFSET(_process_items,0,2)</definedName>
    <definedName name="_stagestart">'Форма заявки'!$C$225</definedName>
    <definedName name="Analog_1">'Форма заявки'!$C$250:$I$266</definedName>
    <definedName name="Analog_2">'Форма заявки'!$C$272:$I$290</definedName>
    <definedName name="Component_1">'Форма заявки'!$C$130:$I$164</definedName>
    <definedName name="Dependency_1_1_1">'Форма заявки'!$E$148:$G$158</definedName>
    <definedName name="Effect_1">'Форма заявки'!$C$89:$I$91</definedName>
    <definedName name="Executor_1_1_1">'Форма заявки'!$E$199:$G$209</definedName>
    <definedName name="index_cause_1">Справочники!$C$104:$C$107</definedName>
    <definedName name="index_commercialization_type_1">Справочники!$C$341:$C$347</definedName>
    <definedName name="index_enterprise_type_1">Справочники!$C$48:$C$56</definedName>
    <definedName name="index_equipment_parameters_1">Справочники!$C$110:$C$187</definedName>
    <definedName name="index_equipment_type_1">Справочники!$C$200:$C$203</definedName>
    <definedName name="index_implementation_object_type_1">Справочники!$C$350:$C$363</definedName>
    <definedName name="index_implementation_volume_type_1">Справочники!$C$463:$C$466</definedName>
    <definedName name="index_influence_type_1">Справочники!$C$190:$C$192</definedName>
    <definedName name="index_influence_type_2">Справочники!$C$195:$C$197</definedName>
    <definedName name="index_initiative_name_1">Справочники!$C$447:$C$451</definedName>
    <definedName name="index_initiative_type_1">Справочники!$C$454:$C$460</definedName>
    <definedName name="index_innovation_direction_1">Справочники!$C$10:$C$29</definedName>
    <definedName name="index_innovation_effect_1">Справочники!$C$83:$C$95</definedName>
    <definedName name="index_intellectiual_region_1">Справочники!$C$322:$C$325</definedName>
    <definedName name="index_intellectual_property_1">Справочники!$C$312:$C$319</definedName>
    <definedName name="index_item_1">Справочники!$C$98:$C$101</definedName>
    <definedName name="index_job_result_1">Справочники!$C$256:$C$271</definedName>
    <definedName name="index_job_type_0">Справочники!$C$275:$C$309</definedName>
    <definedName name="index_job_type_1">Справочники!$C$275:$C$288</definedName>
    <definedName name="index_job_type_2">Справочники!$C$289:$C$303</definedName>
    <definedName name="index_job_type_3">Справочники!$C$304:$C$306</definedName>
    <definedName name="index_job_type_4">Справочники!$C$307:$C$309</definedName>
    <definedName name="index_process_1">OFFSET('Справочник процессов'!$I$1:$I$25,0,0,25-COUNTBLANK('Справочник процессов'!$I$1:$I$25),1)</definedName>
    <definedName name="index_process_2">OFFSET('Справочник процессов'!$K$1:$K$25,0,0,25-COUNTBLANK('Справочник процессов'!$K$1:$K$25),1)</definedName>
    <definedName name="index_process_3">OFFSET('Справочник процессов'!$M$1:$M$25,0,0,25-COUNTBLANK('Справочник процессов'!$M$1:$M$25),1)</definedName>
    <definedName name="index_process_4">OFFSET('Справочник процессов'!$O$1:$O$25,0,0,25-COUNTBLANK('Справочник процессов'!$O$1:$O$25),1)</definedName>
    <definedName name="index_process_5">OFFSET('Справочник процессов'!$Q$1:$Q$25,0,0,25-COUNTBLANK('Справочник процессов'!$Q$1:$Q$25),1)</definedName>
    <definedName name="index_product_purpose_1">Справочники!$C$242:$C$246</definedName>
    <definedName name="index_product_type_0">Справочники!$C$328:$C$337</definedName>
    <definedName name="index_product_type_1">Справочники!$C$206:$C$208</definedName>
    <definedName name="index_product_type_2">Справочники!$D$206</definedName>
    <definedName name="index_project_type_1">Справочники!$C$5:$C$7</definedName>
    <definedName name="index_risk_damage_type_1">Справочники!$C$428:$C$432</definedName>
    <definedName name="index_risk_name_1">Справочники!$C$374:$C$405</definedName>
    <definedName name="index_risk_probability_1">Справочники!$C$441:$C$444</definedName>
    <definedName name="index_risk_severity_1">Справочники!$C$435:$C$438</definedName>
    <definedName name="index_risk_type_1">Справочники!$C$408:$C$425</definedName>
    <definedName name="index_stage_1">Справочники!$C$32:$C$37</definedName>
    <definedName name="index_stages_1">Справочники!$C$249:$C$253</definedName>
    <definedName name="index_subsidiary_1">Справочники!$C$59:$C$80</definedName>
    <definedName name="index_superiority_level_1">Справочники!$C$366:$C$371</definedName>
    <definedName name="IntProperty_1_1">'Форма заявки'!$D$63:$H$69</definedName>
    <definedName name="Item_1_1">'Форма заявки'!$D$142:$H$161</definedName>
    <definedName name="JobNIR_1_1">'Форма заявки'!$D$187:$H$221</definedName>
    <definedName name="MSB">МСП!$B$1</definedName>
    <definedName name="project_type">'Форма заявки'!$F$9</definedName>
    <definedName name="Result_1">'Форма заявки'!$C$56:$I$71</definedName>
    <definedName name="Risk_1">'Форма заявки'!$C$299:$I$333</definedName>
    <definedName name="section1">'Форма заявки'!$E$6</definedName>
    <definedName name="section2">'Форма заявки'!$E$97</definedName>
    <definedName name="section3">'Форма заявки'!$E$169</definedName>
    <definedName name="section4">'Форма заявки'!$E$227</definedName>
    <definedName name="section5">'Форма заявки'!$E$295</definedName>
    <definedName name="Stage_1">'Форма заявки'!$C$176:$I$224</definedName>
    <definedName name="StageResult_1_1_1">'Форма заявки'!$E$214:$G$218</definedName>
    <definedName name="temp1_1">Шаблоны!$C$2:$I$10</definedName>
    <definedName name="temp1_2">Шаблоны!$D$12:$H$18</definedName>
    <definedName name="temp1_3">Шаблоны!$C$20:$I$22</definedName>
    <definedName name="temp2_1">Шаблоны!$C$24:$I$28</definedName>
    <definedName name="temp2_2">Шаблоны!$C$30:$I$37</definedName>
    <definedName name="temp2_3">Шаблоны!$C$39:$I$53</definedName>
    <definedName name="temp2_4">Шаблоны!$D$55:$H$63</definedName>
    <definedName name="temp2_5">Шаблоны!$E$65:$G$75</definedName>
    <definedName name="temp3_1">Шаблоны!$C$77:$I$90</definedName>
    <definedName name="temp3_2">Шаблоны!$C$92:$I$105</definedName>
    <definedName name="temp3_3">Шаблоны!$C$107:$I$120</definedName>
    <definedName name="temp3_4">Шаблоны!$C$122:$I$135</definedName>
    <definedName name="temp3_51">Шаблоны!$D$137:$H$155</definedName>
    <definedName name="temp3_52">Шаблоны!$D$157:$H$175</definedName>
    <definedName name="temp3_53">Шаблоны!$D$177:$H$195</definedName>
    <definedName name="temp3_54">Шаблоны!$D$197:$H$215</definedName>
    <definedName name="temp3_6">Шаблоны!$E$217:$G$227</definedName>
    <definedName name="temp3_7">Шаблоны!$E$229:$G$233</definedName>
    <definedName name="temp4_1">Шаблоны!$C$235:$I$253</definedName>
    <definedName name="temp4_2">Шаблоны!$D$255:$H$263</definedName>
    <definedName name="temp5_1">Шаблоны!$C$265:$I$299</definedName>
    <definedName name="temp5_2">Шаблоны!$D$301:$H$309</definedName>
    <definedName name="this_bp1">'Форма заявки'!$F$104</definedName>
    <definedName name="this_bp2">'Форма заявки'!$F$107</definedName>
    <definedName name="this_bp3">'Форма заявки'!$F$110</definedName>
    <definedName name="this_bp4">'Форма заявки'!$F$113</definedName>
    <definedName name="this_bp5">'Форма заявки'!$F$116</definedName>
    <definedName name="_xlnm.Print_Area" localSheetId="1">'Форма заявки'!$A$5:$J$337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3" l="1"/>
  <c r="A2" i="13" l="1"/>
  <c r="E244" i="17" l="1"/>
  <c r="E245" i="17"/>
  <c r="E246" i="17"/>
  <c r="E243" i="17"/>
  <c r="E202" i="17"/>
  <c r="E203" i="17"/>
  <c r="E204" i="17"/>
  <c r="E205" i="17"/>
  <c r="E201" i="17"/>
  <c r="A1" i="16" l="1"/>
  <c r="F47" i="1" l="1"/>
  <c r="I1" i="11" l="1" a="1"/>
  <c r="I1" i="11" s="1"/>
  <c r="E16" i="1"/>
  <c r="I24" i="11" l="1"/>
  <c r="I20" i="11"/>
  <c r="I16" i="11"/>
  <c r="I12" i="11"/>
  <c r="I8" i="11"/>
  <c r="I4" i="11"/>
  <c r="I23" i="11"/>
  <c r="I19" i="11"/>
  <c r="I15" i="11"/>
  <c r="I11" i="11"/>
  <c r="I7" i="11"/>
  <c r="I3" i="11"/>
  <c r="I22" i="11"/>
  <c r="I18" i="11"/>
  <c r="I14" i="11"/>
  <c r="I10" i="11"/>
  <c r="I6" i="11"/>
  <c r="I2" i="11"/>
  <c r="I25" i="11"/>
  <c r="I21" i="11"/>
  <c r="I17" i="11"/>
  <c r="I13" i="11"/>
  <c r="I9" i="11"/>
  <c r="I5" i="11"/>
  <c r="E19" i="1"/>
  <c r="D4" i="13" l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E22" i="1"/>
  <c r="D2" i="13" l="1"/>
  <c r="E27" i="1"/>
  <c r="G5" i="13" l="1"/>
  <c r="G9" i="13"/>
  <c r="G13" i="13"/>
  <c r="G17" i="13"/>
  <c r="G21" i="13"/>
  <c r="G25" i="13"/>
  <c r="G29" i="13"/>
  <c r="G33" i="13"/>
  <c r="G37" i="13"/>
  <c r="G41" i="13"/>
  <c r="G45" i="13"/>
  <c r="G49" i="13"/>
  <c r="G53" i="13"/>
  <c r="G57" i="13"/>
  <c r="G61" i="13"/>
  <c r="G65" i="13"/>
  <c r="G69" i="13"/>
  <c r="G73" i="13"/>
  <c r="G77" i="13"/>
  <c r="G81" i="13"/>
  <c r="G85" i="13"/>
  <c r="G89" i="13"/>
  <c r="G93" i="13"/>
  <c r="G97" i="13"/>
  <c r="G101" i="13"/>
  <c r="G105" i="13"/>
  <c r="G109" i="13"/>
  <c r="G113" i="13"/>
  <c r="G117" i="13"/>
  <c r="G121" i="13"/>
  <c r="G125" i="13"/>
  <c r="G129" i="13"/>
  <c r="G133" i="13"/>
  <c r="G137" i="13"/>
  <c r="G141" i="13"/>
  <c r="G145" i="13"/>
  <c r="G149" i="13"/>
  <c r="G94" i="13"/>
  <c r="G98" i="13"/>
  <c r="G106" i="13"/>
  <c r="G110" i="13"/>
  <c r="G118" i="13"/>
  <c r="G126" i="13"/>
  <c r="G130" i="13"/>
  <c r="G138" i="13"/>
  <c r="G142" i="13"/>
  <c r="G150" i="13"/>
  <c r="G3" i="13"/>
  <c r="G11" i="13"/>
  <c r="G15" i="13"/>
  <c r="G23" i="13"/>
  <c r="G31" i="13"/>
  <c r="G35" i="13"/>
  <c r="G43" i="13"/>
  <c r="G47" i="13"/>
  <c r="G55" i="13"/>
  <c r="G63" i="13"/>
  <c r="G67" i="13"/>
  <c r="G75" i="13"/>
  <c r="G79" i="13"/>
  <c r="G87" i="13"/>
  <c r="G95" i="13"/>
  <c r="G99" i="13"/>
  <c r="G107" i="13"/>
  <c r="G111" i="13"/>
  <c r="G119" i="13"/>
  <c r="G123" i="13"/>
  <c r="G131" i="13"/>
  <c r="G139" i="13"/>
  <c r="G143" i="13"/>
  <c r="G151" i="13"/>
  <c r="G52" i="13"/>
  <c r="G64" i="13"/>
  <c r="G72" i="13"/>
  <c r="G80" i="13"/>
  <c r="G92" i="13"/>
  <c r="G96" i="13"/>
  <c r="G108" i="13"/>
  <c r="G116" i="13"/>
  <c r="G124" i="13"/>
  <c r="G136" i="13"/>
  <c r="G140" i="13"/>
  <c r="G2" i="13"/>
  <c r="G6" i="13"/>
  <c r="G10" i="13"/>
  <c r="G14" i="13"/>
  <c r="G18" i="13"/>
  <c r="G22" i="13"/>
  <c r="G26" i="13"/>
  <c r="G30" i="13"/>
  <c r="G34" i="13"/>
  <c r="G38" i="13"/>
  <c r="G42" i="13"/>
  <c r="G46" i="13"/>
  <c r="G50" i="13"/>
  <c r="G54" i="13"/>
  <c r="G58" i="13"/>
  <c r="G62" i="13"/>
  <c r="G66" i="13"/>
  <c r="G70" i="13"/>
  <c r="G74" i="13"/>
  <c r="G78" i="13"/>
  <c r="G82" i="13"/>
  <c r="G86" i="13"/>
  <c r="G90" i="13"/>
  <c r="G102" i="13"/>
  <c r="G114" i="13"/>
  <c r="G122" i="13"/>
  <c r="G134" i="13"/>
  <c r="G146" i="13"/>
  <c r="G7" i="13"/>
  <c r="G19" i="13"/>
  <c r="G27" i="13"/>
  <c r="G39" i="13"/>
  <c r="G51" i="13"/>
  <c r="G59" i="13"/>
  <c r="G71" i="13"/>
  <c r="G83" i="13"/>
  <c r="G91" i="13"/>
  <c r="G103" i="13"/>
  <c r="G115" i="13"/>
  <c r="G127" i="13"/>
  <c r="G135" i="13"/>
  <c r="G147" i="13"/>
  <c r="G56" i="13"/>
  <c r="G68" i="13"/>
  <c r="G84" i="13"/>
  <c r="G100" i="13"/>
  <c r="G112" i="13"/>
  <c r="G128" i="13"/>
  <c r="G144" i="13"/>
  <c r="G4" i="13"/>
  <c r="G8" i="13"/>
  <c r="G12" i="13"/>
  <c r="G16" i="13"/>
  <c r="G20" i="13"/>
  <c r="G24" i="13"/>
  <c r="G28" i="13"/>
  <c r="G32" i="13"/>
  <c r="G36" i="13"/>
  <c r="G40" i="13"/>
  <c r="G44" i="13"/>
  <c r="G48" i="13"/>
  <c r="G60" i="13"/>
  <c r="G76" i="13"/>
  <c r="G88" i="13"/>
  <c r="G104" i="13"/>
  <c r="G120" i="13"/>
  <c r="G132" i="13"/>
  <c r="G148" i="13"/>
  <c r="D3" i="13"/>
  <c r="E30" i="1"/>
  <c r="Q1" i="11" a="1"/>
  <c r="O1" i="11" a="1"/>
  <c r="M1" i="11" a="1"/>
  <c r="K1" i="11" a="1"/>
  <c r="Q1" i="11" l="1"/>
  <c r="Q5" i="11"/>
  <c r="Q9" i="11"/>
  <c r="Q13" i="11"/>
  <c r="Q17" i="11"/>
  <c r="Q21" i="11"/>
  <c r="Q25" i="11"/>
  <c r="Q2" i="11"/>
  <c r="Q6" i="11"/>
  <c r="Q10" i="11"/>
  <c r="Q14" i="11"/>
  <c r="Q18" i="11"/>
  <c r="Q22" i="11"/>
  <c r="Q3" i="11"/>
  <c r="Q7" i="11"/>
  <c r="Q11" i="11"/>
  <c r="Q15" i="11"/>
  <c r="Q19" i="11"/>
  <c r="Q23" i="11"/>
  <c r="Q4" i="11"/>
  <c r="Q8" i="11"/>
  <c r="Q12" i="11"/>
  <c r="Q16" i="11"/>
  <c r="Q20" i="11"/>
  <c r="Q24" i="11"/>
  <c r="O4" i="11"/>
  <c r="O8" i="11"/>
  <c r="O12" i="11"/>
  <c r="O16" i="11"/>
  <c r="O20" i="11"/>
  <c r="O24" i="11"/>
  <c r="O3" i="11"/>
  <c r="O7" i="11"/>
  <c r="O11" i="11"/>
  <c r="O15" i="11"/>
  <c r="O19" i="11"/>
  <c r="O23" i="11"/>
  <c r="O1" i="11"/>
  <c r="O5" i="11"/>
  <c r="O9" i="11"/>
  <c r="O13" i="11"/>
  <c r="O17" i="11"/>
  <c r="O21" i="11"/>
  <c r="O25" i="11"/>
  <c r="O2" i="11"/>
  <c r="O6" i="11"/>
  <c r="O10" i="11"/>
  <c r="O14" i="11"/>
  <c r="O18" i="11"/>
  <c r="O22" i="11"/>
  <c r="M1" i="11"/>
  <c r="M5" i="11"/>
  <c r="M9" i="11"/>
  <c r="M13" i="11"/>
  <c r="M17" i="11"/>
  <c r="M21" i="11"/>
  <c r="M25" i="11"/>
  <c r="M2" i="11"/>
  <c r="M6" i="11"/>
  <c r="M10" i="11"/>
  <c r="M14" i="11"/>
  <c r="M18" i="11"/>
  <c r="M22" i="11"/>
  <c r="M3" i="11"/>
  <c r="M7" i="11"/>
  <c r="M11" i="11"/>
  <c r="M15" i="11"/>
  <c r="M19" i="11"/>
  <c r="M23" i="11"/>
  <c r="M4" i="11"/>
  <c r="M8" i="11"/>
  <c r="M12" i="11"/>
  <c r="M16" i="11"/>
  <c r="M20" i="11"/>
  <c r="M24" i="11"/>
  <c r="K1" i="11"/>
  <c r="K5" i="11"/>
  <c r="K9" i="11"/>
  <c r="K13" i="11"/>
  <c r="K17" i="11"/>
  <c r="K21" i="11"/>
  <c r="K25" i="11"/>
  <c r="K2" i="11"/>
  <c r="K6" i="11"/>
  <c r="K10" i="11"/>
  <c r="K14" i="11"/>
  <c r="K18" i="11"/>
  <c r="K22" i="11"/>
  <c r="K3" i="11"/>
  <c r="K7" i="11"/>
  <c r="K11" i="11"/>
  <c r="K15" i="11"/>
  <c r="K19" i="11"/>
  <c r="K23" i="11"/>
  <c r="K4" i="11"/>
  <c r="K8" i="11"/>
  <c r="K12" i="11"/>
  <c r="K16" i="11"/>
  <c r="K20" i="11"/>
  <c r="K24" i="11"/>
  <c r="E33" i="1"/>
  <c r="E36" i="1"/>
  <c r="E39" i="1"/>
  <c r="E42" i="1"/>
  <c r="E45" i="1" s="1"/>
  <c r="E51" i="1"/>
  <c r="E54" i="1" s="1"/>
  <c r="E76" i="1"/>
  <c r="E79" i="1" s="1"/>
  <c r="E2" i="9" l="1"/>
  <c r="E4" i="9"/>
  <c r="E65" i="1"/>
  <c r="E16" i="9"/>
  <c r="E14" i="9"/>
  <c r="E12" i="9"/>
  <c r="E56" i="1"/>
  <c r="E7" i="9"/>
  <c r="E61" i="1"/>
  <c r="E63" i="1"/>
  <c r="E67" i="1"/>
  <c r="E58" i="1"/>
  <c r="E82" i="1"/>
  <c r="E85" i="1" s="1"/>
  <c r="E88" i="1" s="1"/>
  <c r="E103" i="1"/>
  <c r="E106" i="1" s="1"/>
  <c r="E109" i="1" s="1"/>
  <c r="E112" i="1" s="1"/>
  <c r="E115" i="1" s="1"/>
  <c r="E118" i="1" s="1"/>
  <c r="E122" i="1" s="1"/>
  <c r="E128" i="1" s="1"/>
  <c r="E231" i="1" s="1"/>
  <c r="E234" i="1" s="1"/>
  <c r="E237" i="1" s="1"/>
  <c r="E240" i="1" s="1"/>
  <c r="E243" i="1" s="1"/>
  <c r="E248" i="1" s="1"/>
  <c r="E270" i="1" s="1"/>
  <c r="E89" i="1" l="1"/>
  <c r="E20" i="9"/>
</calcChain>
</file>

<file path=xl/sharedStrings.xml><?xml version="1.0" encoding="utf-8"?>
<sst xmlns="http://schemas.openxmlformats.org/spreadsheetml/2006/main" count="4006" uniqueCount="1321">
  <si>
    <t>Краткое резюме проекта</t>
  </si>
  <si>
    <t>Ф.И.О. Инициатора проекта</t>
  </si>
  <si>
    <t>Организация - инициатор предложения</t>
  </si>
  <si>
    <t>Ф.И.О. Лица, заполнившего анкету</t>
  </si>
  <si>
    <t>Наименование проекта</t>
  </si>
  <si>
    <t>1.1</t>
  </si>
  <si>
    <t>Справочники</t>
  </si>
  <si>
    <t>Лицензирование и недропользование</t>
  </si>
  <si>
    <t>Разведка и добыча нефти на суше</t>
  </si>
  <si>
    <t>Разведка и добыча нефти на шельфе</t>
  </si>
  <si>
    <t xml:space="preserve">Разведка и добыча газа </t>
  </si>
  <si>
    <t>Организация, управление и повышение эффективности процессов Разведки и добычи нефти на суше</t>
  </si>
  <si>
    <t>Поиск и геологоразведка месторождений нефти на суше</t>
  </si>
  <si>
    <t>Разработка нефтяных месторождений на суше</t>
  </si>
  <si>
    <t>Добыча нефти на суше</t>
  </si>
  <si>
    <t>Управление проектами разведки и добычи нефти на суше</t>
  </si>
  <si>
    <t>Управление проектами  и программами РиД на суше</t>
  </si>
  <si>
    <t>Разработка планов развития РиД на суше</t>
  </si>
  <si>
    <t>Планирование (вкл. производственное) и бюджетирование РиД на суше</t>
  </si>
  <si>
    <t>Определение потребности в ресурсах (кадры, энергетика и пр.) для разработки нефтяных месторождений на суше</t>
  </si>
  <si>
    <t>Контрактование и закупки РиД на суше</t>
  </si>
  <si>
    <t>Разработка/актуализация ЛНД, описание бизнес-процессов РиД на суше</t>
  </si>
  <si>
    <t>Определение потребности и  требований к автоматизации РиД на суше</t>
  </si>
  <si>
    <t>Развитие международного сотрудничества по блоку РиД на суше</t>
  </si>
  <si>
    <t>Мониторинг, учет и отчетность РиД на суше</t>
  </si>
  <si>
    <t>Контроль, анализ  и управление рисками РиД на суше</t>
  </si>
  <si>
    <t>Управление эффективностью в РиД на суше</t>
  </si>
  <si>
    <t>Внедрение новых технологий РиД на суше</t>
  </si>
  <si>
    <t>Последовательно выберите из списка наименования бизнес-процессов на которые будет оказываться воздействие инновационного проекта. Процессы 1-4 уровней последовательно детализируются</t>
  </si>
  <si>
    <t>Бизнес-процесс 1-го уровня</t>
  </si>
  <si>
    <t>Бизнес-процесс 2-го уровня</t>
  </si>
  <si>
    <t>Бизнес-процесс 3-го уровня</t>
  </si>
  <si>
    <t>Производительность</t>
  </si>
  <si>
    <t>Коэффициент потерь</t>
  </si>
  <si>
    <t>Аварийность</t>
  </si>
  <si>
    <t>Показатели процессов</t>
  </si>
  <si>
    <t>Причины, по которым показатели процессов должны улучшаться</t>
  </si>
  <si>
    <t>Показатель является критическим и его улучшение даёт значимый эффект</t>
  </si>
  <si>
    <t>Показатель улучшается в рамках общего направления повышения эффективности</t>
  </si>
  <si>
    <t>Поле для ввода наименования процесса</t>
  </si>
  <si>
    <t>Введите наименование процесса</t>
  </si>
  <si>
    <t>Выберите зависимый показатель из списка</t>
  </si>
  <si>
    <t>Поле для ввода наименования проекта</t>
  </si>
  <si>
    <t>Поле для ввода ФИО инициатора проекта</t>
  </si>
  <si>
    <t>Поле для ввода ФИО лица, заполнившего анкету</t>
  </si>
  <si>
    <t>Поле для ввода наименования организации - инициатора предложения</t>
  </si>
  <si>
    <t>Поле для ввода краткого резюме проекта</t>
  </si>
  <si>
    <t>В том случае, если Вы хотите продолжить детализацию, самостоятельно опишите процесс более низкого уровня.
Также Вы можете описать более детальные процессы, используя кнопку "Добавить процесс".</t>
  </si>
  <si>
    <t>Типы оборудования</t>
  </si>
  <si>
    <t>Оборудование для ГРР</t>
  </si>
  <si>
    <t>Буровое оборудование</t>
  </si>
  <si>
    <t>Оборудование для НПЗ</t>
  </si>
  <si>
    <t>Добавьте описание этапов проекта, нажимая на кнопки с названиями этапов. Должен быть описан как минимум один этап.</t>
  </si>
  <si>
    <t>Этап НИР. Научно-исследовательские работы.</t>
  </si>
  <si>
    <t>Опишите работы, входящие в состав этапа. Для добавления новой работы нажмите кнопку "Добавить работу"</t>
  </si>
  <si>
    <t>Типы работ</t>
  </si>
  <si>
    <t>Поле для самостоятельного ввода стоимости работы</t>
  </si>
  <si>
    <t>Укажите результаты работы. Для добавления нового результата нажмите кнопку "Добавить результат работы"</t>
  </si>
  <si>
    <t>Конструкторская документация</t>
  </si>
  <si>
    <t>Результат №1</t>
  </si>
  <si>
    <t>Способы коммерциализации</t>
  </si>
  <si>
    <t>Внедрение в РН</t>
  </si>
  <si>
    <t>Внедрение в ДО РН</t>
  </si>
  <si>
    <t>Типы объекта внедрения</t>
  </si>
  <si>
    <t>Скважина</t>
  </si>
  <si>
    <t>Укажите оценочное количество объектов внедрения</t>
  </si>
  <si>
    <t>Поле для ввода количества объектов внедрения</t>
  </si>
  <si>
    <t>Внедрение и коммерциализация</t>
  </si>
  <si>
    <t>Поле для ввода наименований компаний - потребителей инновационной продукции</t>
  </si>
  <si>
    <t>Укажите наименование аналога инновационного продукта</t>
  </si>
  <si>
    <t>Поле для самостоятельного ввода аналога инновационного продукта</t>
  </si>
  <si>
    <t>Введите наименование компании, представляющей аналог на рынке</t>
  </si>
  <si>
    <t>Укажите компании, являющиеся потребителями аналога инновационного продукта</t>
  </si>
  <si>
    <t>Поле для ввода наименований компаний, являющихся потребителями аналога</t>
  </si>
  <si>
    <t>Инновационный продукт существенно превосходит аналог</t>
  </si>
  <si>
    <t>Инновационный продукт превосходит аналог</t>
  </si>
  <si>
    <t>Инновационный продукт идентичен аналогу</t>
  </si>
  <si>
    <t>Поле для ввода количества внедрений аналога</t>
  </si>
  <si>
    <t>Опишите риски инновационного проекта. Для добавления нового риска нажмите кнопку "Добавить риск"</t>
  </si>
  <si>
    <t>Риск №1</t>
  </si>
  <si>
    <t>Выберите тип риска из списка. При необходимости укажите тип риска самостоятельно.</t>
  </si>
  <si>
    <t>Научно-исследовательские работы</t>
  </si>
  <si>
    <t>Опытно-конструкторские работы</t>
  </si>
  <si>
    <t>Опытно-промышленные работы</t>
  </si>
  <si>
    <t>Внедрение</t>
  </si>
  <si>
    <t>Укажите, к какому этапу реализации проекта может быть отнесён данный риск, выбрав его из списка</t>
  </si>
  <si>
    <t>Выберите показатель, характеризующий инновационный продукт, на который окажет воздействие рисковое событие</t>
  </si>
  <si>
    <t>Выберите из списка тип воздействия риска на показатель</t>
  </si>
  <si>
    <t>Критичность риска</t>
  </si>
  <si>
    <t>Ущерб от риска критичен для проекта</t>
  </si>
  <si>
    <t>Ущерб от риска значим для проекта</t>
  </si>
  <si>
    <t xml:space="preserve">Ущерб от риска не существенен для проекта </t>
  </si>
  <si>
    <t>Вероятность риска</t>
  </si>
  <si>
    <t>Высокая вероятность</t>
  </si>
  <si>
    <t>Средняя вероятность</t>
  </si>
  <si>
    <t>Низкая вероятность</t>
  </si>
  <si>
    <t>Оцените вероятность реализации риска, выбрав её из списка</t>
  </si>
  <si>
    <t>Оцените степень изменения показателя в результате реализации риска в процентном выражении</t>
  </si>
  <si>
    <t>Поле для ввода степени изменения показателя от реализации риска</t>
  </si>
  <si>
    <t>Антирисковые инициативы</t>
  </si>
  <si>
    <t>Тип антирисковых инициатив</t>
  </si>
  <si>
    <t>Оцените степень изменения зависимого показателя в случае изменения влияющего показателя на 1% (в процентном выражении)</t>
  </si>
  <si>
    <t>Поле для ввода степени зависимости показателя (%)</t>
  </si>
  <si>
    <t>Укажите компанию-подрядчика для выполнения работы</t>
  </si>
  <si>
    <t>Перечислите организации, которые планируются к привлечению в ходе работ</t>
  </si>
  <si>
    <t>Введите наименование организации-соисполнителя работ</t>
  </si>
  <si>
    <t>Поле для ввода наименования организации</t>
  </si>
  <si>
    <t>Выберите способ коммерциализации инновационного продукта</t>
  </si>
  <si>
    <t>Выберите тип объекта внедрения инновационного продукта из списка. При необходимости введите тип объекта внедрения самостоятельно.</t>
  </si>
  <si>
    <t>Опишите аналоги инновационного продукта, присутствующие на рынке. Для добавления аналога нажмите кнопку "Добавить аналог"</t>
  </si>
  <si>
    <t xml:space="preserve">Укажите показатели, по которым аналог может быть сопоставлен инновационному продукту. Для добавления показателя используйте кнопку "Добавить показатель для сравнения". </t>
  </si>
  <si>
    <t>Компонент инновации</t>
  </si>
  <si>
    <t>Выберите наименование показателя из списка. Если в списке нет нужного показателя - впишите его самостоятельно</t>
  </si>
  <si>
    <t>Выберите причину, по которой данный показатель должен быть улучшен. Если в списке нет нужной причины - впишите её самостоятельно</t>
  </si>
  <si>
    <t>Показатель №(#)</t>
  </si>
  <si>
    <t>2.7.(#).1</t>
  </si>
  <si>
    <t>2.7.(#).2</t>
  </si>
  <si>
    <t>Выберите категорию компонента</t>
  </si>
  <si>
    <t>Выберите тип из списка. Если в списке нет нужного значения - впишите его самостоятельно</t>
  </si>
  <si>
    <t>Укажите какие результаты уже достигнуты. Для добавления нового результата нажмите кнопку "Добавить достигнутый результат"</t>
  </si>
  <si>
    <t>Укажите тип инновационного продукта, получаемого в результате реализации проекта, выбрав его из списка. При необходимости введите тип инновационного продукта самостоятельно.</t>
  </si>
  <si>
    <t>Укажите назначение инновационного продукта, выбрав его из списка. При необходимости введите назначение инновационного продукта самостоятельно.</t>
  </si>
  <si>
    <t>Результат №(#)</t>
  </si>
  <si>
    <t>Оборудование</t>
  </si>
  <si>
    <t>Назначения инновационных продуктов</t>
  </si>
  <si>
    <t>Внедрение новых бизнес-процессов</t>
  </si>
  <si>
    <t xml:space="preserve">Этап ОКР. Опытно-конструкторские работы </t>
  </si>
  <si>
    <t>Выберите наименование работы из списка. Если в списке нет нужного наименования - впишите его самостоятельно</t>
  </si>
  <si>
    <t>Работа №(#)</t>
  </si>
  <si>
    <t>Организация №(#)</t>
  </si>
  <si>
    <t>Выберите наименование результата работы из списка. Если в списке нет нужного наименования - впишите его самостоятельно</t>
  </si>
  <si>
    <r>
      <t xml:space="preserve">Раздел №1. </t>
    </r>
    <r>
      <rPr>
        <b/>
        <sz val="18"/>
        <color rgb="FF00B0F0"/>
        <rFont val="Century Gothic"/>
        <family val="2"/>
        <charset val="204"/>
      </rPr>
      <t>Общая информация о проекте</t>
    </r>
  </si>
  <si>
    <r>
      <t xml:space="preserve">Раздел №3. </t>
    </r>
    <r>
      <rPr>
        <b/>
        <sz val="18"/>
        <color rgb="FF00B0F0"/>
        <rFont val="Century Gothic"/>
        <family val="2"/>
        <charset val="204"/>
      </rPr>
      <t>Этапы работ по проекту</t>
    </r>
  </si>
  <si>
    <r>
      <t xml:space="preserve">Раздел №4. </t>
    </r>
    <r>
      <rPr>
        <b/>
        <sz val="18"/>
        <color rgb="FF00B0F0"/>
        <rFont val="Century Gothic"/>
        <family val="2"/>
        <charset val="204"/>
      </rPr>
      <t>Внедрение и коммерциализация. Аналоги</t>
    </r>
  </si>
  <si>
    <t>Укажите, каким образом будет обеспечиваться масштаб внедрения инновационного продукта</t>
  </si>
  <si>
    <t>Укажите показатель, на улучшение которого направлен инновационный проект. 
Данный показатель должен характеризовать последний бизнес-процесс (самый детальный уровень). 
В том случае, если проект воздействует на несколько показателей - добавьте их, используя кнопку "Добавить показатель"</t>
  </si>
  <si>
    <t>Способы обеспечения объёма внедрения</t>
  </si>
  <si>
    <t>Замещение аналогов за счёт более низкой стоимости</t>
  </si>
  <si>
    <t>Создание новых бизнес-процессов, не имеющих аналогов</t>
  </si>
  <si>
    <t>Выберите из списка уровень превосходства инновационного продукта над аналогом</t>
  </si>
  <si>
    <t>Уровни превосходства над аналогами</t>
  </si>
  <si>
    <t>4.6.(#).1</t>
  </si>
  <si>
    <t>4.6.(#).2</t>
  </si>
  <si>
    <t>4.6.(#).3</t>
  </si>
  <si>
    <t>4.6.(#).4</t>
  </si>
  <si>
    <t>4.6.(##).5.(#).1</t>
  </si>
  <si>
    <t>4.6.(##).5.(#).2</t>
  </si>
  <si>
    <r>
      <t xml:space="preserve">Раздел №5. </t>
    </r>
    <r>
      <rPr>
        <b/>
        <sz val="18"/>
        <color rgb="FF00B0F0"/>
        <rFont val="Century Gothic"/>
        <family val="2"/>
        <charset val="204"/>
      </rPr>
      <t>Риски проекта</t>
    </r>
  </si>
  <si>
    <t>5.(#).1</t>
  </si>
  <si>
    <t>5.(#).2</t>
  </si>
  <si>
    <t>5.(#).3</t>
  </si>
  <si>
    <t>5.(#).4</t>
  </si>
  <si>
    <t>5.(#).5</t>
  </si>
  <si>
    <t>5.(#).6</t>
  </si>
  <si>
    <t>5.(#).7</t>
  </si>
  <si>
    <t>5.(#).8</t>
  </si>
  <si>
    <t>5.(#).9</t>
  </si>
  <si>
    <t>5.(##).10.(#).1</t>
  </si>
  <si>
    <t>5.(##).10.(#).2</t>
  </si>
  <si>
    <t>Выберите наименование типа антирисковой инициативы из списка. При необходимости введите его самостоятельно</t>
  </si>
  <si>
    <t>Выберите наименование антирисковой инициативы из списка. При необходимости введите его самостоятельно</t>
  </si>
  <si>
    <t>Выберите тип ущерба от риска из списка. При необходимости укажите тип ущерба от риска самостоятельно</t>
  </si>
  <si>
    <t>Укажите антирисковые инициативы, которые могут быть направлены на нейтрализацию данного риска. Для добавления инициативы нажмите кнопку "Добавить инициативу"</t>
  </si>
  <si>
    <t>Название риска</t>
  </si>
  <si>
    <t>Тип риска</t>
  </si>
  <si>
    <t>Тип ущерба от риска</t>
  </si>
  <si>
    <t>Риск №(#)</t>
  </si>
  <si>
    <t>Краткая информация о проекте</t>
  </si>
  <si>
    <t>Информация о заявителе</t>
  </si>
  <si>
    <t>Тип организации-инициатора предложения</t>
  </si>
  <si>
    <t>ВУЗ</t>
  </si>
  <si>
    <t>НИИ</t>
  </si>
  <si>
    <t>Консалтинговая компания</t>
  </si>
  <si>
    <t>Другое</t>
  </si>
  <si>
    <t>Требования к результатам проекта (функциональные требования, техническое задание)</t>
  </si>
  <si>
    <t>Отчет о результатах НИР</t>
  </si>
  <si>
    <t>Научно-техническая документация</t>
  </si>
  <si>
    <t>Экспериментальный образец</t>
  </si>
  <si>
    <t>Опытный образец, модель</t>
  </si>
  <si>
    <t>Опытная серия</t>
  </si>
  <si>
    <t>Проектно-сметная документация</t>
  </si>
  <si>
    <t>Установочная серия (готовность изготовителя к производству промышленных образцов)</t>
  </si>
  <si>
    <t>Промышленное производство - оснащение</t>
  </si>
  <si>
    <t>Промышленное производство - дооснащение</t>
  </si>
  <si>
    <t>Промышленное производство - налажено</t>
  </si>
  <si>
    <t>Промышленное производство - ведется серийное производство</t>
  </si>
  <si>
    <t>Результаты работ</t>
  </si>
  <si>
    <t>Создание материально-технической производственной базы.
Налаживание технологии промышленного производства продукции</t>
  </si>
  <si>
    <t xml:space="preserve">Ноу-хау </t>
  </si>
  <si>
    <t>Патент на изобретение</t>
  </si>
  <si>
    <t>Патент на полезную модель</t>
  </si>
  <si>
    <t>Зарегистрированная программа для ЭВМ, база данных</t>
  </si>
  <si>
    <t>Зарегистрированный промышленный образец</t>
  </si>
  <si>
    <t>Зарегистрированная топология интегральных микросхем</t>
  </si>
  <si>
    <t>Зарегистрированный товарный знак</t>
  </si>
  <si>
    <t>Укажите тип объекта интеллектуальной собственности</t>
  </si>
  <si>
    <t>Укажите объекты интеллектуальной собственности, относящиеся к результату. Для добавления нажмите кнопку "Добавить объект интеллектуальной собственности"</t>
  </si>
  <si>
    <t>Территория правовой защиты ОИС</t>
  </si>
  <si>
    <t>Российская федерация (Роспатент)</t>
  </si>
  <si>
    <t>Евросоюз (Европейское патентное ведомство EPO)</t>
  </si>
  <si>
    <t>Офис патентов и товарных знаков США (USPTO)</t>
  </si>
  <si>
    <t>Тип инновационной продукции</t>
  </si>
  <si>
    <t>Новое научное знание</t>
  </si>
  <si>
    <t>Технология</t>
  </si>
  <si>
    <t>Материал</t>
  </si>
  <si>
    <t>Программное обеспечение</t>
  </si>
  <si>
    <t>Технологическая система</t>
  </si>
  <si>
    <t>Автоматизированная система управления</t>
  </si>
  <si>
    <t>Границы использования инновационной продукции (маркетинговое обоснование масштаба коммерциализации)</t>
  </si>
  <si>
    <t>Изменение бизнес-процессов / продуктов ОАО "НК "Роснефть"</t>
  </si>
  <si>
    <t>Внешняя (по отношению к ОАО "НК "Роснефть") коммерциализация</t>
  </si>
  <si>
    <t>Отрасли применения инновационной продукции</t>
  </si>
  <si>
    <t>Добывающие отрасли</t>
  </si>
  <si>
    <t>Топливно-энергетический комплекс</t>
  </si>
  <si>
    <t>Перерабатывающие отрасли</t>
  </si>
  <si>
    <t>Химические отрасли (кроме перерабатывающих)</t>
  </si>
  <si>
    <t>Машиностроительный комплекс</t>
  </si>
  <si>
    <t>Драгоценные камни и металлы</t>
  </si>
  <si>
    <t>АПК</t>
  </si>
  <si>
    <t>Инфраструктурные отрасли</t>
  </si>
  <si>
    <t>Кредитно-финансовая сфера</t>
  </si>
  <si>
    <t>Транспорт</t>
  </si>
  <si>
    <t>Строительный рынок</t>
  </si>
  <si>
    <t>Жилищно-коммунальное хозяйство</t>
  </si>
  <si>
    <t>Потребительский рынок</t>
  </si>
  <si>
    <t>Географические сегменты</t>
  </si>
  <si>
    <t>Россия</t>
  </si>
  <si>
    <t>Таможенный союз</t>
  </si>
  <si>
    <t>Евросоюз</t>
  </si>
  <si>
    <t>Страны Азии</t>
  </si>
  <si>
    <t>Страны Африки</t>
  </si>
  <si>
    <t>Океания (Австралия, Новая Зеландия, Меланезия, Микронезия, Полинезия)</t>
  </si>
  <si>
    <t>Страны Карибского бассейна</t>
  </si>
  <si>
    <t>Страны Северной Америки (кроме США)</t>
  </si>
  <si>
    <t xml:space="preserve">Страны Центральной Америки </t>
  </si>
  <si>
    <t>Страны Южной Америки</t>
  </si>
  <si>
    <t>США</t>
  </si>
  <si>
    <t>Категории инновационных продуктов</t>
  </si>
  <si>
    <t>Типы инновационных продуктов (построчно к каждой из категорий)</t>
  </si>
  <si>
    <t>Принятие</t>
  </si>
  <si>
    <t>Предотвращение</t>
  </si>
  <si>
    <t>Устранение источника</t>
  </si>
  <si>
    <t>Изменение вероятности возникновения рискового события</t>
  </si>
  <si>
    <t>Уменьшение воздействия (последствий)</t>
  </si>
  <si>
    <t>Включение в план доп мероприятий (доп. Исследований, испытаний и др.)</t>
  </si>
  <si>
    <t>Смена исполнителя</t>
  </si>
  <si>
    <t>Усиление исполнителя (обучение, тестирование, расширение команды, экспертиза)</t>
  </si>
  <si>
    <t>Заключение соответствующих соглашений</t>
  </si>
  <si>
    <t xml:space="preserve">БП1 ГРУППА ОСНОВНЫХ ПРОЦЕССОВ </t>
  </si>
  <si>
    <t>БП1-1 ПОДГРУППА - РАЗВЕДКА И ДОБЫЧА УГЛЕВОДОРОДОВ</t>
  </si>
  <si>
    <t>Развитие ресурсной базы нефти на суше</t>
  </si>
  <si>
    <t>ГРР на суше, включая сейсморазведку и  геофизику на суше</t>
  </si>
  <si>
    <t>Подсчет и ведение баланса запасов и ресурсов нефти на суше</t>
  </si>
  <si>
    <t>Аудит запасов и ресурсов нефти на суше</t>
  </si>
  <si>
    <t>Маркшейдерские работы</t>
  </si>
  <si>
    <t>Проектирование и организация разработки нефтяных месторождений на суше</t>
  </si>
  <si>
    <t>Повышение производительности резервуаров и ГТМ</t>
  </si>
  <si>
    <t xml:space="preserve">Управление повышения эффективности разработки и КИН </t>
  </si>
  <si>
    <t>Контроль разработки нефтяных месторождений на суше</t>
  </si>
  <si>
    <t>Геологическое и инженерно-технологическое сопровождение разработки и бурения</t>
  </si>
  <si>
    <t>Управление фондом скважин (в т.ч. тех. режимы работы и отчетность) нефтяных месторождений на суше</t>
  </si>
  <si>
    <t>Водопользование на нефтяных месторождениях на суше</t>
  </si>
  <si>
    <t>Подъем нефтегазоносной смеси на суше (вкл. механизированную добычу)</t>
  </si>
  <si>
    <t>Эксплуатация инфраструктурных объектов (включая трубопроводы и площадные объекты) нефтяных месторождений на суше</t>
  </si>
  <si>
    <t>Подготовка, сдача и учет нефти на суше</t>
  </si>
  <si>
    <t>Утилизация газа на нефтяных месторождениях на суше</t>
  </si>
  <si>
    <t>Организация, управление и повышение эффективности процессов Разведки и добычи нефти на шельфе</t>
  </si>
  <si>
    <t>Управление проектами  и программами РиД на шельфе</t>
  </si>
  <si>
    <t>Разработка планов развития  РиД на шельфе</t>
  </si>
  <si>
    <t>Планирование (вкл. производственное) и бюджетирование РиД на шельфе</t>
  </si>
  <si>
    <t>Определение потребности в ресурсах (кадры, энергетика и пр.) для разработки нефтяных месторождений на шельфе</t>
  </si>
  <si>
    <t>Контрактование и закупки РиД на шельфе</t>
  </si>
  <si>
    <t>Разработка/актуализация ЛНД, описание бизнес-процессов РиД на шельфе</t>
  </si>
  <si>
    <t>Определение потребности и  требований к автоматизации РиД на шельфе</t>
  </si>
  <si>
    <t>Развитие международного сотрудничества по блоку РиД на шельфе</t>
  </si>
  <si>
    <t>Мониторинг, учет и отчетность РиД на шельфе</t>
  </si>
  <si>
    <t>Контроль, анализ  и управление рисками РиД на шельфе</t>
  </si>
  <si>
    <t>Управление эффективностью в РиД на шельфе</t>
  </si>
  <si>
    <t>Внедрение новых технологий РиД на шельфе</t>
  </si>
  <si>
    <t>Поиск и геологоразведка месторождений нефти на шельфе</t>
  </si>
  <si>
    <t>Развитие ресурсной базы нефти на шельфе</t>
  </si>
  <si>
    <t>ГРР на суше, включая сейсморазведку и  геофизику на шельфе</t>
  </si>
  <si>
    <t>Подсчет и ведение баланса запасов и ресурсов нефти на шельфе</t>
  </si>
  <si>
    <t>Аудит запасов и ресурсов нефти на шельфе</t>
  </si>
  <si>
    <t>Разработка нефтяных месторождений на шельфе</t>
  </si>
  <si>
    <t>Проектирование и организация разработки нефтяных месторождений на шельфе</t>
  </si>
  <si>
    <t>Контроль разработки газовых месторождений на суше</t>
  </si>
  <si>
    <t>Управление фондом скважин (в т.ч. тех. режимы работы и отчетность) нефтяных месторождений на шельфе</t>
  </si>
  <si>
    <t>Водопользование на нефтяных месторождениях на шельфе</t>
  </si>
  <si>
    <t>Бурение и освоение нефтяных скважин  на шельфе</t>
  </si>
  <si>
    <t>Строительство нефтяных скважин на шельфе</t>
  </si>
  <si>
    <t>Реконструкция нефтяных скважин на шельфе</t>
  </si>
  <si>
    <t>Текущий и капитальный ремонт нефтяных скважин на шельфе</t>
  </si>
  <si>
    <t>Буровая логистика на шельфе</t>
  </si>
  <si>
    <t>Супервайзинг бурения нефтяных скважин на шельфе</t>
  </si>
  <si>
    <t>Буровые технологии инженерное сопровождение нефтяных скважин на шельфе</t>
  </si>
  <si>
    <t>Добыча нефти на шельфе</t>
  </si>
  <si>
    <t>Подъем нефтегазоносной смеси на шельфе (вкл. механизированную добычу)</t>
  </si>
  <si>
    <t>Эксплуатация инфраструктурных объектов (включая трубопроводы и платформы) нефтяных месторождений на шельфе</t>
  </si>
  <si>
    <t>Подготовка, сдача и учет нефти на шельфе</t>
  </si>
  <si>
    <t>Утилизация газа на нефтяных месторождениях на шельфе</t>
  </si>
  <si>
    <t>Управление проектами разведки и добычи нефти на шельфе</t>
  </si>
  <si>
    <t>Организация, управление и повышение эффективности процессов Разведки и добычи газа</t>
  </si>
  <si>
    <t>Управление проектами  и программами Разведки и добычи газа</t>
  </si>
  <si>
    <t>Разработка планов развития Разведки и добычи газа</t>
  </si>
  <si>
    <t>Планирование (вкл. производственное) и бюджетирование Разведки и добычи газа</t>
  </si>
  <si>
    <t>Определение потребности в ресурсах (кадры, энергетика и пр.) для разработки газовых месторождений</t>
  </si>
  <si>
    <t>Контрактование и закупки Разведки и добычи газа</t>
  </si>
  <si>
    <t>Разработка/актуализация ЛНД, описание бизнес-процессов Разведки и добычи газа</t>
  </si>
  <si>
    <t>Определение потребности и  требований к автоматизации Разведки и добычи газа</t>
  </si>
  <si>
    <t>Развитие международного сотрудничества по блоку Разведка и добыча газа</t>
  </si>
  <si>
    <t>Мониторинг, учет и отчетность Разведки и добычи газа</t>
  </si>
  <si>
    <t>Контроль, анализ  и управление рисками Разведки и добычи газа</t>
  </si>
  <si>
    <t>Управление эффективностью Разведки и добычи газа на шельфе</t>
  </si>
  <si>
    <t>Внедрение новых технологий Разведки и добычи газа на шельфе</t>
  </si>
  <si>
    <t>Поиск и геологоразведка месторождений газа</t>
  </si>
  <si>
    <t>Разработка газовых месторождений</t>
  </si>
  <si>
    <t>Добыча газа</t>
  </si>
  <si>
    <t>Управление проектами разведки и добычи газа</t>
  </si>
  <si>
    <t>БП1-2 ПОДГРУППА - ПРОИЗВОДСТВО ПРОДУКТОВ ПЕРЕРАБОТКИ УГЛЕВОДОРОДОВ И СПЕЦ. ПРОДУКЦИИ</t>
  </si>
  <si>
    <t>Нефтепереработка и нефтехимия</t>
  </si>
  <si>
    <t>Организация, управление и повышение эффективности процессов Нефтепереработки и Нефтехимии</t>
  </si>
  <si>
    <t>Управление проектами и программами Нефтепереработки и Нефтехимии</t>
  </si>
  <si>
    <t>Разработка планов развития Нефтепереработки и Нефтехимии</t>
  </si>
  <si>
    <t>Планирование (вкл. производственное) и бюджетирование Нефтепереработки и Нефтехимии</t>
  </si>
  <si>
    <t>Определение потребности в ресурсах (кадры, энергетика и пр.) для Нефтепереработки и нефтехимии</t>
  </si>
  <si>
    <t>Контрактование и закупки Нефтепереработки и Нефтехимии</t>
  </si>
  <si>
    <t>Разработка/актуализация ЛНД, описание бизнес-процессов Нефтепереработки и Нефтехимии</t>
  </si>
  <si>
    <t>Определение потребности и  требований к автоматизации Нефтепереработки и Нефтехимии</t>
  </si>
  <si>
    <t>Мониторинг, учет и отчетность Нефтепереработки и Нефтехимии</t>
  </si>
  <si>
    <t>Развитие международного сотрудничества по блоку Нефтепереработка и Нефтехимия</t>
  </si>
  <si>
    <t>Контроль, анализ  и управление рисками Нефтепереработки и Нефтехимии</t>
  </si>
  <si>
    <t>Управление эффективностью Нефтепереработки и Нефтехимии</t>
  </si>
  <si>
    <t>Внедрение новых технологий Нефтепереработки и Нефтехимии</t>
  </si>
  <si>
    <t>Нефтепереработка</t>
  </si>
  <si>
    <t>Оперативное планирование производства Нефтепеработки</t>
  </si>
  <si>
    <t>Подготовка  производства Нефтепереработки</t>
  </si>
  <si>
    <t>Управление сырьем нефтепереработки</t>
  </si>
  <si>
    <t>Технологические процессы Нефтепереработки</t>
  </si>
  <si>
    <t>Эксплуатация и ремонт технологического оборудование нефтепереработки</t>
  </si>
  <si>
    <t>Диспетчеризация производства нефтепродуктов</t>
  </si>
  <si>
    <t>Управление полуфабрикатами и продукцией нефтепереработки</t>
  </si>
  <si>
    <t>Нефтехимия</t>
  </si>
  <si>
    <t>Оперативное планирование производства Нефтехимии</t>
  </si>
  <si>
    <t>Подготовка  производства Нефтехимии</t>
  </si>
  <si>
    <t>Управление сырьем нефтехимии</t>
  </si>
  <si>
    <t>Технологические процессы Нефтехимии</t>
  </si>
  <si>
    <t>Эксплуатация и ремонт технологического оборудование нефтехимии</t>
  </si>
  <si>
    <t>Диспетчеризация производства нефтехимии</t>
  </si>
  <si>
    <t>Управление полуфабрикатами и продукцией нефтехимии</t>
  </si>
  <si>
    <t>Производство масел, смазок, присадок</t>
  </si>
  <si>
    <t>Оперативное планирование Производства масел, смазок, присадок</t>
  </si>
  <si>
    <t>Подготовка  производства Производства масел, смазок, присадок</t>
  </si>
  <si>
    <t>Управление сырьем Производства масел, смазок, присадок</t>
  </si>
  <si>
    <t>Технологические процессы Производства масел, смазок, присадок</t>
  </si>
  <si>
    <t>Эксплуатация и ремонт технологического оборудование Производство масел, смазок, присадок</t>
  </si>
  <si>
    <t>Диспетчеризация Производства масел, смазок, присадок</t>
  </si>
  <si>
    <t>Управление полуфабрикатами и продукцией Производства масел, смазок, присадок</t>
  </si>
  <si>
    <t>Производство катализаторов</t>
  </si>
  <si>
    <t>Оперативное планирование Производство катализаторов</t>
  </si>
  <si>
    <t>Управление международными проектами в нефтепереработке и нефтехимии</t>
  </si>
  <si>
    <t xml:space="preserve">Управление проектами в нефтепереработке и нефтехимии </t>
  </si>
  <si>
    <t>Газопереработка</t>
  </si>
  <si>
    <t>Организация, управление и повышение эффективности процессов Газопереработка</t>
  </si>
  <si>
    <t>Оперативное планирование производства Переработки газа</t>
  </si>
  <si>
    <t>Подготовка  производства Переработки газа</t>
  </si>
  <si>
    <t>Управление сырьем Переработки газа</t>
  </si>
  <si>
    <t>Технологические процессы Переработки газа</t>
  </si>
  <si>
    <t>Эксплуатация и ремонт технологического оборудование Переработки газа</t>
  </si>
  <si>
    <t>Диспетчеризация производства Переработки газа</t>
  </si>
  <si>
    <t>Управление полуфабрикатами и продукцией Переработки газа</t>
  </si>
  <si>
    <t>Управление международными проектами в газопереработке и газохимии</t>
  </si>
  <si>
    <t>БП1-3 ПОДГРУППА - КОММЕРЦИЯ И ЛОГИСТИКА</t>
  </si>
  <si>
    <t>Распределение и оптимизация поставок  углеводородов и продуктов их переработки</t>
  </si>
  <si>
    <t>Транспортировка углеводородов и продуктов их переработки</t>
  </si>
  <si>
    <t>Железнодорожные перевозки</t>
  </si>
  <si>
    <t>Морские и речные перевозки</t>
  </si>
  <si>
    <t>Трубопроводная транспортировка</t>
  </si>
  <si>
    <t>Перевалка и хранение нефти и нефтепродуктов через терминалы</t>
  </si>
  <si>
    <t>Анализ рынка и реклама для перевалки и хранения углеводородов</t>
  </si>
  <si>
    <t>Развитие перевалки и хранения углеводородов</t>
  </si>
  <si>
    <t>Ценообразование для перевалки и хранения углеводородов</t>
  </si>
  <si>
    <t>Организация и управление производством перевалки и хранения углеводородов</t>
  </si>
  <si>
    <t>Эксплуатация нефтебазового хозяйства</t>
  </si>
  <si>
    <t>Реализация нефти, продуктов ее переработки и спец. продукции</t>
  </si>
  <si>
    <t>Трейдинг и оптовая реализация нефти, нефтепродуктов</t>
  </si>
  <si>
    <t>Анализ рынка реализации нефти, нефтепродуктов</t>
  </si>
  <si>
    <t>Организация и управление продажами нефти и нефтепродуктов</t>
  </si>
  <si>
    <t>Ценообразование для оптовых продаж нефти и нефтепродуктов</t>
  </si>
  <si>
    <t>Работа на бирже по продаже/закупке нефти и нефтепродуктов</t>
  </si>
  <si>
    <t>Оптовые продажи нефти и нефтепродуктов</t>
  </si>
  <si>
    <t>Закупка нефти и нефтепродуктов (не через биржу)</t>
  </si>
  <si>
    <t>Развитие продаж нефти и нефтепродуктов</t>
  </si>
  <si>
    <t>Мелкооптовая реализация нефтепродуктов</t>
  </si>
  <si>
    <t>Анализ рынка и реклама для мелкооптовых продаж нефтепродуктов</t>
  </si>
  <si>
    <t>Развитие мелкооптовых продаж нефтепродуктов</t>
  </si>
  <si>
    <t>Организация и управление мелкооптовыми продажами нефтепродуктов</t>
  </si>
  <si>
    <t>Ценообразование для мелкооптовых продаж нефтепродуктов</t>
  </si>
  <si>
    <t>Продажи нефтепродуктов</t>
  </si>
  <si>
    <t>Система безналичных расчетов для мелкооптовых продаж нефтепродуктов</t>
  </si>
  <si>
    <t>Розничная реализация через АЗК/АЗС и сопутствующих товаров</t>
  </si>
  <si>
    <t>Анализ рынка и реклама для реализации нефтепродуктов через АЗК/АЗС и сопутствующих товаров</t>
  </si>
  <si>
    <t>Развитие продаж  нефтепродуктов через АЗК/АЗС и сопутствующих товаров</t>
  </si>
  <si>
    <t>Организация и управление продажами нефтепродуктов через АЗК/АЗС и сопутствующих товаров</t>
  </si>
  <si>
    <t>Ценообразование для реализации нефтепродуктов через АЗК/АЗС и сопутствующих товаров</t>
  </si>
  <si>
    <t xml:space="preserve">Продажи нефтепродуктов через АЗК/АЗС </t>
  </si>
  <si>
    <t>Продажи сопутствующей продукции</t>
  </si>
  <si>
    <t>Закупка сопутствующих товаров</t>
  </si>
  <si>
    <t>Эксплуатация АЗС/АЗК</t>
  </si>
  <si>
    <t>Продажа специальных нефтепродуктов и услуг</t>
  </si>
  <si>
    <t>Реализация СУГ и продукции нефтехимии</t>
  </si>
  <si>
    <t>Реализация масел, смазок, присадок</t>
  </si>
  <si>
    <t>Реализация битумов</t>
  </si>
  <si>
    <t>Бункеровка</t>
  </si>
  <si>
    <t>Авиазаправка</t>
  </si>
  <si>
    <t>Организация, управление и повышение эффективности процессов Реализации нефти, продуктов её переработки и спецпродукции</t>
  </si>
  <si>
    <t>Управление проектов в реализации нефти, нефтепродуктов и специальной продукции</t>
  </si>
  <si>
    <t>Реализация газа продуктов его переработки</t>
  </si>
  <si>
    <t>Трейдинг и оптовая реализация газа и продуктов переработки газа</t>
  </si>
  <si>
    <t>Анализ рынка реализации газа и продуктов переработки газа</t>
  </si>
  <si>
    <t>Организация и управление продажами газа и продуктов переработки газа</t>
  </si>
  <si>
    <t>Ценообразование для оптовых продаж газа и продуктов переработки газа</t>
  </si>
  <si>
    <t>Работа на бирже по продаже/закупке газа и продуктов переработки газа</t>
  </si>
  <si>
    <t>Оптовые продажи газа и продуктов переработки газа</t>
  </si>
  <si>
    <t>Закупка газа и продуктов переработки газа(не через биржу)</t>
  </si>
  <si>
    <t>Развитие продаж газа и продуктов переработки газа</t>
  </si>
  <si>
    <t>Розничная реализация через АГЗС</t>
  </si>
  <si>
    <t>Организация, управление и повышение эффективности процессов Реализации газа, продуктов его переработки и спецпродукции</t>
  </si>
  <si>
    <t>Управление проектов в реализации газа, продуктов его переработки</t>
  </si>
  <si>
    <t>БП2 ГРУППА ПРОЦЕССОВ УПРАВЛЕНИЯ</t>
  </si>
  <si>
    <t>БП2-1 ПОДГРУППА - СТРАТЕГИЯ, БИЗНЕС-ПЛАНИРОВАНИЕ, ОТЧЕТНОСТЬ И ИНВЕСТИЦИИ</t>
  </si>
  <si>
    <t>Стратегия и развитие бизнеса Компании</t>
  </si>
  <si>
    <t>Организация, управление и повышение эффективности процессов Бизнес-планирования и отчетности</t>
  </si>
  <si>
    <t>Анализ и экспертиза внешней и внутренней среды</t>
  </si>
  <si>
    <t>Разработка стратегии</t>
  </si>
  <si>
    <t>Приобретения, слияния и поглощения</t>
  </si>
  <si>
    <t>Управление стратегическими инициативами и соглашениями</t>
  </si>
  <si>
    <t>Бизнес-планирование, годовое бюджетирование и отчётность</t>
  </si>
  <si>
    <t>Определение целевых показателей эффективности бизнеса</t>
  </si>
  <si>
    <t>Формирование и контроль выполнения бизнес-плана Компании</t>
  </si>
  <si>
    <t>Формирование, корректировка и контроль исполнение бизнес-плана</t>
  </si>
  <si>
    <t xml:space="preserve">Долгосрочная финансовая модель </t>
  </si>
  <si>
    <t>Управление эффективностью</t>
  </si>
  <si>
    <t>Налоговое планирование и оптимизация</t>
  </si>
  <si>
    <t>Формирование годового бюджета Компании</t>
  </si>
  <si>
    <t>Формирование отчетности</t>
  </si>
  <si>
    <t>Формирование финансовой отчетности по РСБУ</t>
  </si>
  <si>
    <t>Формирование финансовой отчетности по МСФО</t>
  </si>
  <si>
    <t>Формирование управленческой отчетности</t>
  </si>
  <si>
    <t>Управление инвестициями</t>
  </si>
  <si>
    <t>Организация и совершенствование процессов управления инвестициями</t>
  </si>
  <si>
    <t>Разработка методологии проектного управления и контроля реализации крупных капитальных проектов</t>
  </si>
  <si>
    <t>Инициирование и утверждение инвестиционных проектов</t>
  </si>
  <si>
    <t>Мониторинг реализации утвержденных инвестиционных проектов</t>
  </si>
  <si>
    <t>Послепроектный мониторинг инвестиционных проектов</t>
  </si>
  <si>
    <t>Управление портфелем инвестиционных проектов</t>
  </si>
  <si>
    <t>Организация инвестиционных процессов и проведения заседаний инвестиционного комитета</t>
  </si>
  <si>
    <t>БП2-2 ПОДГРУППА - ОРГАНИЗАЦИЯ И ОБЕСПЕЧЕНИЕ СИСТЕМЫ УПРАВЛЕНИЯ</t>
  </si>
  <si>
    <t>Создание и развитие системы управления Компании</t>
  </si>
  <si>
    <t>Организация, управление и повышение эффективности Системы управления</t>
  </si>
  <si>
    <t>Обеспечение работы с акционерами Компании</t>
  </si>
  <si>
    <t>Обеспечение работы органов управления (Совет директоров и Правление)</t>
  </si>
  <si>
    <t>Корпоративное управление Обществами Группы</t>
  </si>
  <si>
    <t>Управление долями и акциями в Обществах Группы и Совместных предприятиях</t>
  </si>
  <si>
    <t>Приобретение долей и акций</t>
  </si>
  <si>
    <t>Реализация долей и акций</t>
  </si>
  <si>
    <t>Реструктуризация корпоративной структуры</t>
  </si>
  <si>
    <t>Учет и регистрация долей и акций</t>
  </si>
  <si>
    <t>Обеспечение работы Президента</t>
  </si>
  <si>
    <t>Работа Приемной Президента</t>
  </si>
  <si>
    <t>Организация проведения мероприятий под руководством Президента Компании (визиты, встречи, совещания)</t>
  </si>
  <si>
    <t>Контроль исполнения поручений и распорядительных документов</t>
  </si>
  <si>
    <t>Развитие и координация информационного обеспечения работы Президента (ИС "Президентский мониторинг")</t>
  </si>
  <si>
    <t>Контроль исполнения договоров и стратегических соглашений</t>
  </si>
  <si>
    <t>Обеспечение подготовки и проведения протокольных мероприятий с участием Президента</t>
  </si>
  <si>
    <t>Подготовка экспертно-аналитических и информационно-справочных материалов для Президента</t>
  </si>
  <si>
    <t>Управление эффективностью системы управления (моделирование бизнеса, ЦОМ, бизнес-процессы)</t>
  </si>
  <si>
    <t>Организация, управление и повышение эффективности процессов Управления эффективностью системы управления</t>
  </si>
  <si>
    <t>Модель управления бизнеса  (ЦОМ)</t>
  </si>
  <si>
    <t>Моделирование бизнес-процессов</t>
  </si>
  <si>
    <t>Анализ и внедрение практик повышения эффективности системы управления</t>
  </si>
  <si>
    <t>Документационное обеспечение управления</t>
  </si>
  <si>
    <t>Работа с корреспонденцией</t>
  </si>
  <si>
    <t>Работа с резолюциями</t>
  </si>
  <si>
    <t>Управление архивом</t>
  </si>
  <si>
    <t>Делопроизводство договоров</t>
  </si>
  <si>
    <t>Работа с поручениями Президента</t>
  </si>
  <si>
    <t>Работа с обращениями на имя Президента</t>
  </si>
  <si>
    <t>Работа с распорядительной документацией</t>
  </si>
  <si>
    <t>Обращение печатей и штампов</t>
  </si>
  <si>
    <t>Управление Политиками, Стандартами и др. ЛНД</t>
  </si>
  <si>
    <t>Разработка/актуализация ЛНД</t>
  </si>
  <si>
    <t>Работа с ЛНД</t>
  </si>
  <si>
    <t>Работа с международными и национальными стандартами</t>
  </si>
  <si>
    <t>Работа с информационно-справочными документами</t>
  </si>
  <si>
    <t>Организация, управление и повышение эффективности процессов системы Политик, Стандартов и др. ЛНД</t>
  </si>
  <si>
    <t>Раскрытие информации и работа инсайдерской информацией</t>
  </si>
  <si>
    <t>Обеспечение режима секретности, ведение секретного делопроизводства и организация защиты гос. Тайны</t>
  </si>
  <si>
    <t>БП2-3 ПОДГРУППА - ВЗАИМОДЕЙСТВИЕ С ЗАИНТЕРЕСОВАННЫМИ СТОРОНАМИ</t>
  </si>
  <si>
    <t>Взаимодействие с органами государственной власти</t>
  </si>
  <si>
    <t>Организация, управление и повышение эффективности Взаимодействия с органами государственной власти</t>
  </si>
  <si>
    <t>Организация и координация работ в области правовых инициатив</t>
  </si>
  <si>
    <t>Взаимодействие с региональными органами государственной власти и территориальными органами федеральных органов исполнительной власти</t>
  </si>
  <si>
    <t>Взаимодействие с федеральными органами государственной власти, профессиональными и общественными объединениями и ассоциациями</t>
  </si>
  <si>
    <t>Взаимодействие с органами гос. власти при реализации международных проектов</t>
  </si>
  <si>
    <t>Благотворительность</t>
  </si>
  <si>
    <t>Внешние коммуникации</t>
  </si>
  <si>
    <t>Организация, управление и повышение эффективности процессов Взаимодействия с общественностью и рекламой</t>
  </si>
  <si>
    <t xml:space="preserve">Обеспечение информационной политики Компании </t>
  </si>
  <si>
    <t>Реклама</t>
  </si>
  <si>
    <t>Спонсорство</t>
  </si>
  <si>
    <t>Организация и обеспечение выставочной деятельности</t>
  </si>
  <si>
    <t>Информационное обеспечение мероприятий</t>
  </si>
  <si>
    <t>Взаимодействие с инвесторами</t>
  </si>
  <si>
    <t>Организация, управление и повышение эффективности процессов Взаимодействия с инвесторами</t>
  </si>
  <si>
    <t>Информационное обеспечение инвесторов и раскрытие информации</t>
  </si>
  <si>
    <t>Подготовка Годового Отчета</t>
  </si>
  <si>
    <t>Проведение мероприятий для инвесторов</t>
  </si>
  <si>
    <t>Обеспечение кредитного рейтинга</t>
  </si>
  <si>
    <t>БП2-4 ПОДГРУППА - КОНТРОЛЬ И РИСКИ</t>
  </si>
  <si>
    <t>Внутренний аудит</t>
  </si>
  <si>
    <t>Внутренний контроль</t>
  </si>
  <si>
    <t>Управление рисками</t>
  </si>
  <si>
    <t>Планирование развития инфраструктуры и процесса ОСУР</t>
  </si>
  <si>
    <t>Определение риск-аппетита</t>
  </si>
  <si>
    <t>Управление стратегическими рисками</t>
  </si>
  <si>
    <t>Управление рисками текущей финансово-хозяйственной деятельности</t>
  </si>
  <si>
    <t>Управление инвестиционными рисками</t>
  </si>
  <si>
    <t>Управление кредитными рисками</t>
  </si>
  <si>
    <t>Управление рыночными рисками</t>
  </si>
  <si>
    <t>Страхование</t>
  </si>
  <si>
    <t xml:space="preserve">БП3 ГРУППА ОБЕСПЕЧИВАЮЩИХ ПРОЦЕССОВ </t>
  </si>
  <si>
    <t>БП3-1 ПОДГРУППА - ОБЕСПЕЧЕНИЕ АКТИВАМИ</t>
  </si>
  <si>
    <t>Капитальное строительство</t>
  </si>
  <si>
    <t>Организация, управление и повышение эффективности процессов Капитального строительства</t>
  </si>
  <si>
    <t>Землеустроительные работы</t>
  </si>
  <si>
    <t>Проектно-изыскательские работы</t>
  </si>
  <si>
    <t>Комплектация</t>
  </si>
  <si>
    <t>Строительно-монтажные работы</t>
  </si>
  <si>
    <t>Строительный контроль</t>
  </si>
  <si>
    <t>Управление корпоративной собственностью</t>
  </si>
  <si>
    <t>Организация, управление и повышение эффективности процесса Управления недвижимостью</t>
  </si>
  <si>
    <t>Ликвидация и реализация объектов недвижимости</t>
  </si>
  <si>
    <t>Учет и регистрация объектов недвижимости</t>
  </si>
  <si>
    <t>Бурение</t>
  </si>
  <si>
    <t>Строительство нефтяных скважин на суше</t>
  </si>
  <si>
    <t>Реконструкция нефтяных скважин на суше</t>
  </si>
  <si>
    <t>Текущий и капитальный ремонт нефтяных скважин на суше</t>
  </si>
  <si>
    <t>Буровая логистика на суше</t>
  </si>
  <si>
    <t>Супервайзинг бурения нефтяных скважин на суше</t>
  </si>
  <si>
    <t>Буровые технологии инженерное сопровождение нефтяных скважин на суше</t>
  </si>
  <si>
    <t>БП3-2 ПОДГРУППА - ОБЕСПЕЧЕНИЕ  РЕСУРСАМИ И СЕРВИСНЫМИ УСЛУГАМИ</t>
  </si>
  <si>
    <t>Обеспечение финансами</t>
  </si>
  <si>
    <t>Организация, управление и повышение эффективности Финансов</t>
  </si>
  <si>
    <t>Формирование бюджета движения денежных средств</t>
  </si>
  <si>
    <t>Привлечение финансирования</t>
  </si>
  <si>
    <t>Финансовый контроль</t>
  </si>
  <si>
    <t>Определение и авторизация лимитов финансовых обязательств</t>
  </si>
  <si>
    <t>Контроллинг договорных лимитов</t>
  </si>
  <si>
    <t>Контроллинг административно-управленческих расходов</t>
  </si>
  <si>
    <t>Контроль цен по административно - управленческим  и общехозяйственным расходам ЦАУК</t>
  </si>
  <si>
    <t>Экспертиза и согласование задания на платеж</t>
  </si>
  <si>
    <t>Развитие функции финансового контроля</t>
  </si>
  <si>
    <t>Управление оборотным капиталом</t>
  </si>
  <si>
    <t>Управление ликвидностью</t>
  </si>
  <si>
    <t>Проектное и структурное финансирование</t>
  </si>
  <si>
    <t>Правовое обеспечение</t>
  </si>
  <si>
    <t>Организация, управление и повышение эффективности процессов Правового обеспечения</t>
  </si>
  <si>
    <t>Правовое обеспечение бизнеса</t>
  </si>
  <si>
    <t>Патентное право и защита интеллектуальной собственности</t>
  </si>
  <si>
    <t>Судебная практика</t>
  </si>
  <si>
    <t>Административно-хозяйственное обеспечение (управление делами)</t>
  </si>
  <si>
    <t>Организация и обеспечение поездок руководства</t>
  </si>
  <si>
    <t>Эксплуатация и ремонт зданий, сооружений</t>
  </si>
  <si>
    <t>Сервисное обслуживание помещений и офисного оборудования</t>
  </si>
  <si>
    <t>Организация питания</t>
  </si>
  <si>
    <t>Обеспечение транспортом</t>
  </si>
  <si>
    <t>Обеспечение авиаперевозок</t>
  </si>
  <si>
    <t>Организация строительства и снабжения</t>
  </si>
  <si>
    <t>Перевозка вахт и грузов</t>
  </si>
  <si>
    <t>Обеспечение персоналом</t>
  </si>
  <si>
    <t>Организация, управление и повышение эффективности процессов Управления персоналом</t>
  </si>
  <si>
    <t>Обеспечение трудовыми ресурсами</t>
  </si>
  <si>
    <t>Социальное обеспечение персонала</t>
  </si>
  <si>
    <t>Организационное проектирование и строительство</t>
  </si>
  <si>
    <t xml:space="preserve">Деловая этика и корпоративная культура </t>
  </si>
  <si>
    <t>Промышленная безопасность, охрана труда  и окружающей среды</t>
  </si>
  <si>
    <t>Организация, управление и повышение эффективности процессов Промышленной безопасности, охраны труда  и окружающей среды</t>
  </si>
  <si>
    <t>Охрана окружающей среды</t>
  </si>
  <si>
    <t xml:space="preserve">Промышленная безопасность и охрана труда </t>
  </si>
  <si>
    <t>Бухгалтерский и налоговый учет</t>
  </si>
  <si>
    <t>Организация, управление и повышение эффективности процессов Бухгалтерского и налогового учета</t>
  </si>
  <si>
    <t>Бухгалтерский учет</t>
  </si>
  <si>
    <t>Налоговый учет и администрирование</t>
  </si>
  <si>
    <t>Энергоснабжение</t>
  </si>
  <si>
    <t>Управление энергетическими активами</t>
  </si>
  <si>
    <t>Развитие объектов энергетики</t>
  </si>
  <si>
    <t>Снабжение и использование топливно энергетических ресурсов</t>
  </si>
  <si>
    <t>Управление курируемыми Обществами группы</t>
  </si>
  <si>
    <t>Снабжение МТР, работами и услугами</t>
  </si>
  <si>
    <t>Материально-техническое обеспечение</t>
  </si>
  <si>
    <t>Планирование поставок МТР</t>
  </si>
  <si>
    <t>Планирование закупок МТР</t>
  </si>
  <si>
    <t>Проведение закупочных процедур МТР</t>
  </si>
  <si>
    <t>Администрирование договоров поставок МТР</t>
  </si>
  <si>
    <t>Управление обязательствами по договорам поставок МТР</t>
  </si>
  <si>
    <t>Управление движением МТР</t>
  </si>
  <si>
    <t>Управление запасами МТР</t>
  </si>
  <si>
    <t>Управление категориями МТР</t>
  </si>
  <si>
    <t>Управление логистическими активами</t>
  </si>
  <si>
    <t>Управление качеством МТР</t>
  </si>
  <si>
    <t>Управление эффективностью МТО</t>
  </si>
  <si>
    <t>Организация закупок</t>
  </si>
  <si>
    <t>Контрактование (управление договорами)</t>
  </si>
  <si>
    <t>Обеспечение нефтесервисными услугами</t>
  </si>
  <si>
    <t>Обеспечение безопасности</t>
  </si>
  <si>
    <t>Организация, управление и повышение эффективности процессов Обеспечения безопасности</t>
  </si>
  <si>
    <t>Обеспечение информационно-технической безопасности</t>
  </si>
  <si>
    <t>Обеспечение экономической безопасности</t>
  </si>
  <si>
    <t>Обеспечение физической и объектовой безопасности</t>
  </si>
  <si>
    <t>ГО и ЧС</t>
  </si>
  <si>
    <t>Организация, управление и повышение эффективности процессов ГО и ЧС</t>
  </si>
  <si>
    <t>Организация и ведение гражданской обороны</t>
  </si>
  <si>
    <t>Предупреждение возникновения ЧС</t>
  </si>
  <si>
    <t>Ликвидация ЧС</t>
  </si>
  <si>
    <t>Обеспечение ИТ</t>
  </si>
  <si>
    <t>Организация, управление и повышение эффективности  ИТ</t>
  </si>
  <si>
    <t>Управление проектами  и программами ИТ</t>
  </si>
  <si>
    <t>Разработка планов развития ИТ</t>
  </si>
  <si>
    <t>Планирование (вкл. производственное) и бюджетирование ИТ</t>
  </si>
  <si>
    <t>Определение потребности в ресурсах (кадры, энергетика и пр.) для ИТ</t>
  </si>
  <si>
    <t>Контрактование и закупки ИТ</t>
  </si>
  <si>
    <t>Разработка/актуализация ЛНД, описание бизнес-процессов ИТ</t>
  </si>
  <si>
    <t>Определение потребности и  требований к автоматизации ИТ</t>
  </si>
  <si>
    <t>Мониторинг, учет и отчетность ИТ</t>
  </si>
  <si>
    <t>Контроль, анализ  и управление рисками ИТ</t>
  </si>
  <si>
    <t>Управление эффективностью и внедрение новых технологий в ИТ</t>
  </si>
  <si>
    <t>ИТ-сервисы</t>
  </si>
  <si>
    <t>Управление реализацией проектов ИТ-сервисов</t>
  </si>
  <si>
    <t>Управление корпоративными ИТ сервисами</t>
  </si>
  <si>
    <t>Управление изменениями ИТ сервисов</t>
  </si>
  <si>
    <t>Управление ИТ рисками и непрерывностью ИТ сервисов</t>
  </si>
  <si>
    <t>Управление тех. политикой и конфигурациями ИТ активов ИТ сервисов</t>
  </si>
  <si>
    <t>Управление обслуживанием (локальные ИТ сервиса)</t>
  </si>
  <si>
    <t>Информатизация и развитие бизнес-процессов</t>
  </si>
  <si>
    <t>Управление реализацией проектов Информатизации и развитие бизнес-процессов</t>
  </si>
  <si>
    <t>Управление корпоративными ИТ сервисами Информатизации и развития бизнес-процессов</t>
  </si>
  <si>
    <t>Управление изменениями Информатизации и развития бизнес-процессов</t>
  </si>
  <si>
    <t>Управление ИТ рисками и непрерывностью Информатизации и развития бизнес-процессов</t>
  </si>
  <si>
    <t>Управление тех. политикой и конфигурациями ИТ активов Информатизации и развития бизнес-процессов</t>
  </si>
  <si>
    <t>Управление ИТ-архитектурой</t>
  </si>
  <si>
    <t>Производственная автоматизация</t>
  </si>
  <si>
    <t>Управление реализацией проектов Производственной автоматизации</t>
  </si>
  <si>
    <t>Управление корпоративными ИТ сервисами Производственной автоматизации</t>
  </si>
  <si>
    <t>Управление изменениями Производственной автоматизации</t>
  </si>
  <si>
    <t>Управление ИТ рисками и непрерывностью Производственной автоматизации</t>
  </si>
  <si>
    <t>Управление тех. политикой и конфигурациями ИТ активов Производственной автоматизации</t>
  </si>
  <si>
    <t>БП4 ГРУППА ПРОЦЕССОВ УЛУЧШЕНИЯ И РАЗВИТИЯ</t>
  </si>
  <si>
    <t>Научно-техническое развитие и инновации</t>
  </si>
  <si>
    <t>Организация, управление и повышение эффективности процессов Научно-технического развития и инноваций</t>
  </si>
  <si>
    <t>Разработка программы инновационного развития</t>
  </si>
  <si>
    <t>Формирование и управление портфелем инновационных проектов</t>
  </si>
  <si>
    <t>Управление инновационными проектами</t>
  </si>
  <si>
    <t>Организационные инновации</t>
  </si>
  <si>
    <t>Обеспечение и развитие техники и технологий</t>
  </si>
  <si>
    <t>Оценка, анализ  и экспертиза эффективности существующей  техники и технологий</t>
  </si>
  <si>
    <t>Исследование и разработки новых технологий</t>
  </si>
  <si>
    <t>Внедрение и применение техники и технологий</t>
  </si>
  <si>
    <t>Локализация техники и технологий</t>
  </si>
  <si>
    <t>Технологическая поддержка</t>
  </si>
  <si>
    <t>Управление знаниями</t>
  </si>
  <si>
    <t>Метрология и обеспечение единства средств измерений</t>
  </si>
  <si>
    <t>Управление технической информацией, включая НСИ</t>
  </si>
  <si>
    <t>Группа бизнес-процессов</t>
  </si>
  <si>
    <t>Подгруппа бизнес-процессов</t>
  </si>
  <si>
    <t>Сырье и материалы (кроме энергии)</t>
  </si>
  <si>
    <t>Энергия</t>
  </si>
  <si>
    <t>Нематериальные активы (лиценции на использование технологии, базы данных, ПО и др)</t>
  </si>
  <si>
    <t>2.6.(#)</t>
  </si>
  <si>
    <t>2.8.(#).1</t>
  </si>
  <si>
    <t>2.8.(#).2</t>
  </si>
  <si>
    <t>2.8.(#).3</t>
  </si>
  <si>
    <t>Форма находится в разработке</t>
  </si>
  <si>
    <t>Внешние. Конкурентные риски, связанные с выходом на рынок конкурентного продукта</t>
  </si>
  <si>
    <t>Внешние. Правовые. Риски, связанные с изменением в области охраны окружающей среды и промышленной безопасности</t>
  </si>
  <si>
    <t>Внутренние. Природные. Риски, связанные с географическими и климатическими условиями</t>
  </si>
  <si>
    <t>Внутренние. Геологические.Риски, связанные с несовершенством технологий определения фактических размеров запасов</t>
  </si>
  <si>
    <t>Внутренние. Научно-технологические. Риски, связанные со степенью новизны реализации проекта</t>
  </si>
  <si>
    <t>Внутренние. Научно-технологические. Риски, связанные со сложностью реализации проекта</t>
  </si>
  <si>
    <t>Внутренние. Финансовые. Риски, связанные с недостаточным уровнем финансирования проекта</t>
  </si>
  <si>
    <t>Внутренние. Материально-технические. Риски, связанные с уровнем технологической оснащенности компании</t>
  </si>
  <si>
    <t>Внутренние. Организационные. Риски, связанные с объемом кадрового состава</t>
  </si>
  <si>
    <t>Внутренние. Организационные. Риски, связанные с квалификацией кадрового состава</t>
  </si>
  <si>
    <t>Внутренние. Организационные. Риски, связанные с исполнением работ подрядными организациями и иными контрагентами</t>
  </si>
  <si>
    <t>Внутренние. Производственно-технологические. Риски, связанные с моральным износом оборудования</t>
  </si>
  <si>
    <t>Внутренние. Производственно-технологические. Риски, связанные с физическим износом оборудования</t>
  </si>
  <si>
    <t>Внутренние. Производственно-технологические. Риски, связанные с человеческим фактором</t>
  </si>
  <si>
    <t>Изменение норм по сбору и использованию отходов.</t>
  </si>
  <si>
    <t>Повышение штрафов за сжигание / рассеивание ПНГ</t>
  </si>
  <si>
    <t>Изменение погодных условий, затрудняющих строительство и эксплуатацию объектов.</t>
  </si>
  <si>
    <t>Сложная ледовая обстановка.</t>
  </si>
  <si>
    <t>Отсутствие дороги</t>
  </si>
  <si>
    <t>Неточное перемасштабирования .</t>
  </si>
  <si>
    <t>Недостаточный объем/ качество/ глубина охвата исследований.</t>
  </si>
  <si>
    <t>Ошибочная интерпретация полученных при исследованиях данных</t>
  </si>
  <si>
    <t>Неподтверждение основной рабочей гипотезы</t>
  </si>
  <si>
    <t>Необходимость проведения дополнительных уточняющих экспериментов</t>
  </si>
  <si>
    <t>Некачественное проведение экспресс-анализа инновационного проекта</t>
  </si>
  <si>
    <t>Приостановка работ исполнителем из-за нарушений условий расчетов</t>
  </si>
  <si>
    <t>Отсутствие необходимых исследовательских лабораторий</t>
  </si>
  <si>
    <t>Неполная комплектация штата</t>
  </si>
  <si>
    <t>Уход работников с ключевыми компетенциями.</t>
  </si>
  <si>
    <t>Задержки поставок сырья и оборудования.</t>
  </si>
  <si>
    <t>Увеличение длительности выполнения работ.</t>
  </si>
  <si>
    <t>Невыполнение условий договора</t>
  </si>
  <si>
    <t>Наличие устаревшего оборудования с низкой производительностью.</t>
  </si>
  <si>
    <t>Несоответствие оборудования текущим стандартам безопасности.</t>
  </si>
  <si>
    <t>Отсутствие запчастей к оборудованию</t>
  </si>
  <si>
    <t>Возгорание продуктов нефтепереработки.</t>
  </si>
  <si>
    <t>Взрыв на блоке переработки НПЗ.</t>
  </si>
  <si>
    <t>Взрыв на участке газо-/нефтепровода.</t>
  </si>
  <si>
    <t>Выбросы в окружающую среду</t>
  </si>
  <si>
    <t>Ошибки в планировании закупок.</t>
  </si>
  <si>
    <t>Работа оборудования на неоптимальных режимах</t>
  </si>
  <si>
    <t>Сырая нефть</t>
  </si>
  <si>
    <t>Попутный нефтяной газ</t>
  </si>
  <si>
    <t>Продукты нефтепереработки</t>
  </si>
  <si>
    <t>Продукты нефтехимии</t>
  </si>
  <si>
    <t>Прочие сырье и материалы</t>
  </si>
  <si>
    <t>Введите наименование компонента инновации</t>
  </si>
  <si>
    <t>Поле для ввода наименования компонента инновации</t>
  </si>
  <si>
    <t>Поле для самостоятельного указания компании-подрядчика</t>
  </si>
  <si>
    <t>3.(#).1</t>
  </si>
  <si>
    <t>3.(#).2</t>
  </si>
  <si>
    <t>Объект интеллектуальной собственности №(#)</t>
  </si>
  <si>
    <t>Объект интеллектуальной собственности №1</t>
  </si>
  <si>
    <t>2.7.(#)</t>
  </si>
  <si>
    <t>2.8.(#)</t>
  </si>
  <si>
    <t>Зависимый показатель №(#)</t>
  </si>
  <si>
    <t>Бенчмаркинг</t>
  </si>
  <si>
    <t>Внешнее внедрение с привлечением ДО РН</t>
  </si>
  <si>
    <t>Внешнее внедрение с привлечением подрядчика</t>
  </si>
  <si>
    <t>Внешнее внедрение в некоммерческих целях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</si>
  <si>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</si>
  <si>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</si>
  <si>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</si>
  <si>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</si>
  <si>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</si>
  <si>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</si>
  <si>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</si>
  <si>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</si>
  <si>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</si>
  <si>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4.6.1.1</t>
  </si>
  <si>
    <t>4.6.1.2</t>
  </si>
  <si>
    <t>4.6.1.3</t>
  </si>
  <si>
    <t>4.6.1.4</t>
  </si>
  <si>
    <t>5.1.10</t>
  </si>
  <si>
    <t>4.6.1.5</t>
  </si>
  <si>
    <t>2.8.(##).4.(#)</t>
  </si>
  <si>
    <t>2.8.(###).4.(##).(#)</t>
  </si>
  <si>
    <t>2.8.(###).4.(##).(#).1</t>
  </si>
  <si>
    <t>2.8.(###).4.(##).(#).2</t>
  </si>
  <si>
    <t>2.8.(###).4.(##).(#).3</t>
  </si>
  <si>
    <t>4.6.(#).5</t>
  </si>
  <si>
    <t>5.(#).10</t>
  </si>
  <si>
    <t>2.8.(#).4</t>
  </si>
  <si>
    <t>Выберите из списка тип организации - инициатора предложения. Если в списке нет нужного наименования - впишите его самостоятельно</t>
  </si>
  <si>
    <t>Выберите тип достигнутого результата из списка. Если в списке нет нужного наименования - впишите его самостоятельно</t>
  </si>
  <si>
    <t>Японское патентное ведомство (JPO)</t>
  </si>
  <si>
    <t>Укажите территорию правовой защиты ОИС. Если в списке нет нужного наименования - впишите его самостоятельно</t>
  </si>
  <si>
    <t xml:space="preserve">Авторское право (Публикации по теме) </t>
  </si>
  <si>
    <t>Товарная продукция</t>
  </si>
  <si>
    <t>Нормативно-методические материалы</t>
  </si>
  <si>
    <t>Создание нового вида товарной продукции</t>
  </si>
  <si>
    <t>Для корректной работы формы необходимо включить макросы</t>
  </si>
  <si>
    <t>Справка</t>
  </si>
  <si>
    <r>
      <rPr>
        <b/>
        <sz val="12"/>
        <color theme="1"/>
        <rFont val="Century Gothic"/>
        <family val="2"/>
        <charset val="204"/>
      </rPr>
      <t>Для Excel 2013/2010:</t>
    </r>
    <r>
      <rPr>
        <sz val="12"/>
        <color theme="1"/>
        <rFont val="Century Gothic"/>
        <family val="2"/>
        <charset val="204"/>
      </rPr>
      <t xml:space="preserve"> На панели сообщений нажмите кнопку "Включить содержимое"</t>
    </r>
  </si>
  <si>
    <r>
      <rPr>
        <b/>
        <sz val="12"/>
        <color theme="1"/>
        <rFont val="Century Gothic"/>
        <family val="2"/>
        <charset val="204"/>
      </rPr>
      <t>Для Excel 2007:</t>
    </r>
    <r>
      <rPr>
        <sz val="12"/>
        <color theme="1"/>
        <rFont val="Century Gothic"/>
        <family val="2"/>
        <charset val="204"/>
      </rPr>
      <t xml:space="preserve"> На панели сообщений нажмите кнопку "Параметры…". 
В открывшемся меню выберите пункт "Включить это содержимое" и нажмите "Ок"</t>
    </r>
  </si>
  <si>
    <t>Выберите тип работ, исполняемых организацией, из списка. Если в списке нет нужного наименования - впишите его самостоятельно</t>
  </si>
  <si>
    <t>Базовые элементы формы Заявки</t>
  </si>
  <si>
    <t>Форма заявки содержит следующие базовые элементы:</t>
  </si>
  <si>
    <t>Панель навигации</t>
  </si>
  <si>
    <t>Рис. 1 Панель навигации</t>
  </si>
  <si>
    <t>Поля ввода данных</t>
  </si>
  <si>
    <t>Форма заявки содержит поля ввода 3 типов:</t>
  </si>
  <si>
    <t>Пример выпадающего списка представлен на рисунке 2.</t>
  </si>
  <si>
    <t>Рис. 2 Пример выпадающего списка</t>
  </si>
  <si>
    <t>Пример заполненного поля представлен на рисунке 3.</t>
  </si>
  <si>
    <t>Рис. 3 Пример заполнения поля</t>
  </si>
  <si>
    <t>Функциональные кнопки</t>
  </si>
  <si>
    <t>Форма заявки содержит функциональные кнопки 2 типов:</t>
  </si>
  <si>
    <t>Рис. 4 Пример работы функциональной кнопки «Добавить {элемент}»</t>
  </si>
  <si>
    <t>1.</t>
  </si>
  <si>
    <t>2.</t>
  </si>
  <si>
    <t>3.</t>
  </si>
  <si>
    <t xml:space="preserve">Выпадающий список развертывается при нажатии на знак        в правом верхнем углу выбранной ячейки. </t>
  </si>
  <si>
    <t xml:space="preserve">Заполненное поле ввода данных изменяет свой цвет с первоначального на   </t>
  </si>
  <si>
    <t>Процесс нижнего уровня</t>
  </si>
  <si>
    <t>Показатели процесса нижнего уровня</t>
  </si>
  <si>
    <t>Имя диапазона</t>
  </si>
  <si>
    <t>Название для справочника</t>
  </si>
  <si>
    <t>Показатели компонентов инновации</t>
  </si>
  <si>
    <t>Приобретение объектов недвижимости</t>
  </si>
  <si>
    <t>Оцените критичность риска, в случае его реализации, выбрав её из списка</t>
  </si>
  <si>
    <t>Вы можете добавить в описание компоненты инновации и показатели, которые их характеризуют.
Нажмите на кнопку "Добавить компонент инновации" и выберите категорию и тип компонента 
Необходимо описать как минимум один компонент инноваций и его характеристики.</t>
  </si>
  <si>
    <t>2.8.1</t>
  </si>
  <si>
    <t>2.8.1.1</t>
  </si>
  <si>
    <t>2.8.1.2</t>
  </si>
  <si>
    <t>2.8.1.3</t>
  </si>
  <si>
    <t>2.8.1.4</t>
  </si>
  <si>
    <t>Зависимый показатель №1</t>
  </si>
  <si>
    <t>Показатель №1</t>
  </si>
  <si>
    <t>2.8.1.4.1</t>
  </si>
  <si>
    <t>Item_1_1</t>
  </si>
  <si>
    <t>2.8.1.4.1.1</t>
  </si>
  <si>
    <t>2.8.1.4.1.1.1</t>
  </si>
  <si>
    <t>2.8.1.4.1.1.2</t>
  </si>
  <si>
    <t>2.8.1.4.1.1.3</t>
  </si>
  <si>
    <t>Поле для ввода телефона</t>
  </si>
  <si>
    <t>Поле для ввода email</t>
  </si>
  <si>
    <t>Координаты для связи - email</t>
  </si>
  <si>
    <t>Координаты для связи - телефон</t>
  </si>
  <si>
    <t>Оцените количество успешных внедрений аналога (единиц внедрения)</t>
  </si>
  <si>
    <t>Инициатива №(#)</t>
  </si>
  <si>
    <t>5.(##).10.(#)</t>
  </si>
  <si>
    <t>5.(#)</t>
  </si>
  <si>
    <t>4.6.(##).5.(#)</t>
  </si>
  <si>
    <t>5.1</t>
  </si>
  <si>
    <t>Показатель для сравнения №(#)</t>
  </si>
  <si>
    <t>Работы этапа</t>
  </si>
  <si>
    <t>Введите наименование риска</t>
  </si>
  <si>
    <t>Поле для ввода наименования риска</t>
  </si>
  <si>
    <t>Направление инновации</t>
  </si>
  <si>
    <t>Бурение и заканчивание скважин</t>
  </si>
  <si>
    <t>Гидроразрыв пласта и стимуляция скважин</t>
  </si>
  <si>
    <t>Механизированная добыча</t>
  </si>
  <si>
    <t>Наземная инфраструктура и трубопроводный транспорт</t>
  </si>
  <si>
    <t>Новые скважинные технологии</t>
  </si>
  <si>
    <t>Технологии разработки месторождений</t>
  </si>
  <si>
    <t>Краткое описание проблематики, на преодоление которой направлен проект</t>
  </si>
  <si>
    <t>Поле для ввода проблематики проекта</t>
  </si>
  <si>
    <t>ОАО «Оренбургнефть»</t>
  </si>
  <si>
    <t>ОАО «Самотлорнефтегаз»</t>
  </si>
  <si>
    <t>ОАО «Тюменнефтегаз»</t>
  </si>
  <si>
    <t>ПАО «Верхнечонскнефтегаз»</t>
  </si>
  <si>
    <t>ЗАО «Ванкорнефть»</t>
  </si>
  <si>
    <t>ООО «РН-Юганскнефтегаз»</t>
  </si>
  <si>
    <t>ЗАО «Рязанская нефтеперерабатывающая компания»</t>
  </si>
  <si>
    <t>ОАО «Ангарская нефтехимическая компания»</t>
  </si>
  <si>
    <t>ОАО «Новокуйбышевский НПЗ»</t>
  </si>
  <si>
    <t>ООО «РН-Комсомольский НПЗ»</t>
  </si>
  <si>
    <t>ОАО «Сызранский НПЗ»</t>
  </si>
  <si>
    <t>ОАО «Ачинский НПЗ»</t>
  </si>
  <si>
    <t>ОАО «Куйбышевский НПЗ»</t>
  </si>
  <si>
    <t>ОАО «Саратовский нефтеперерабатывающий завод»</t>
  </si>
  <si>
    <t>ЗАО «Петрол Комплекс Эквипмент Кампани»</t>
  </si>
  <si>
    <t>ОАО «РН-Столица»</t>
  </si>
  <si>
    <t>Rosneft Trading S.A. Швейцария</t>
  </si>
  <si>
    <t>Rosneft Trade Limited Кипр</t>
  </si>
  <si>
    <t>Прочие ОАО «РН Холдинг» Россия Холдинговая компания</t>
  </si>
  <si>
    <t>ООО «Нефть-Актив»</t>
  </si>
  <si>
    <t>Rosneft Finance S.A. Люксембург Финансовые услуги</t>
  </si>
  <si>
    <t>ОАО «Всероссийский банк развития регионов»</t>
  </si>
  <si>
    <t>Дочерние предприятия</t>
  </si>
  <si>
    <t>Введите наименование компании, представляющей данное решение на рынке</t>
  </si>
  <si>
    <t>Укажите компании, являющиеся потребителями данного решения</t>
  </si>
  <si>
    <t>Поле для ввода наименований компаний, являющихся потребителями решения</t>
  </si>
  <si>
    <t>Поле для самостоятельного ввода компании-поставщика</t>
  </si>
  <si>
    <t>Оцените количество внедрений решения (единиц внедрения)</t>
  </si>
  <si>
    <t>Поле для ввода количества внедрений решения</t>
  </si>
  <si>
    <t xml:space="preserve">Укажите показатели, по которым решение может быть сопоставлено инновационному продукту. Для добавления показателя используйте кнопку "Добавить показатель для сравнения". </t>
  </si>
  <si>
    <t>Выберите показатель для сравнения из списка или введите название вручную</t>
  </si>
  <si>
    <t xml:space="preserve">Этап ОПР. Опытно-промышленные работы (Испытание новой технологии) </t>
  </si>
  <si>
    <t>Эффекты инновации</t>
  </si>
  <si>
    <t>Сокращение затрат на сырье и материалы, энергию за счет снижения требований к качеству потребляемых материалов</t>
  </si>
  <si>
    <t>Сокращение затрат на сырье и материалы, энергию за счет снижения объема потребляемого материала на единицу выпускаемой продукции</t>
  </si>
  <si>
    <t>Сокращение затрат на персонал за счет упрощения выполняемых персоналом операций (снижение требований к квалификации персонала, снижение нагрузки на персонал)</t>
  </si>
  <si>
    <t>Сокращение затрат на персонал за счет снижения объема выполняемых персоналом операций</t>
  </si>
  <si>
    <t>Сокращение затрат на оборудование, машины, механизмы (и другие основные средства) за счет снижения стоимости основных средств</t>
  </si>
  <si>
    <t>Сокращение затрат на оборудование, машины, механизмы (и другие основные средства) за счет увеличения их срока полезного использования</t>
  </si>
  <si>
    <t>Сокращение накладных затрат на единицу продукции за счет снижения сроков производства единицы продукции</t>
  </si>
  <si>
    <t>Повышение степени промышленной безопасности (экология, безопасность жизни и здоровью, вероятность аварий, несчастных случаев)</t>
  </si>
  <si>
    <t>Повышение степени технологической независимости от иностранных поставщиков</t>
  </si>
  <si>
    <t>Повышение степени технологической независимости от единственного поставщика</t>
  </si>
  <si>
    <t>Повышение уровня освоения технологий, критичных для будущей конкурентоспособности</t>
  </si>
  <si>
    <t>Прирост дохода от вида деятельности за счет повышения цены в связи с повышением конкурентоспособности продукции по качеству (улучшение потребительских свойств продукции)</t>
  </si>
  <si>
    <t>Сокращение затрат на оборудование, машины, механизмы (и другие основные средства) за счет снижения затрат на ремонт (увеличение длительности межремонтных периодов, сокращение длительности ремонтов, сокращение стоимости ремонтов)</t>
  </si>
  <si>
    <t>Перечислите потенциальных исполнителей работ</t>
  </si>
  <si>
    <t>Поле для перечисления потенциальных исполнителей работ</t>
  </si>
  <si>
    <t>Типы проектов</t>
  </si>
  <si>
    <t>Тип заявки</t>
  </si>
  <si>
    <t>Поле для ввода описания инновационного продукта / новой технологии</t>
  </si>
  <si>
    <t>Выберите наименование показателя, характеризующего компонент инновации из списка. Если в списке нет нужного показателя - впишите его самостоятельно</t>
  </si>
  <si>
    <t>Для полноты описания показателя необходимо указать, на какой показатель процесса или других компонентов инновации он влияет.
Для этого нужно выбрать зависимый показатель и указать тип воздействия</t>
  </si>
  <si>
    <t>Укажите показатели, являющиеся характеристиками компонента инновации. Данные показатели должны оказывать влияние на характеристики процесса или других компонентов инновационного продукта</t>
  </si>
  <si>
    <t>Аналог №(#0)</t>
  </si>
  <si>
    <t>Влияние Инновационного продукта / новой технологии на бизнес-процессы</t>
  </si>
  <si>
    <t xml:space="preserve">Этап Внедрение и коммерциализация </t>
  </si>
  <si>
    <t>Заявка на целевой инновационный проект (включает стадии НИР, ОКР, ОПР, Внедрение)</t>
  </si>
  <si>
    <t>Укажите наименование дочернего общества Компании, привлеченного к выполнению этапа</t>
  </si>
  <si>
    <r>
      <t>Выпадающий список</t>
    </r>
    <r>
      <rPr>
        <sz val="11"/>
        <color theme="1"/>
        <rFont val="MS Reference Sans Serif"/>
        <family val="2"/>
        <charset val="204"/>
      </rPr>
      <t xml:space="preserve"> – это перечень преднастроенных значений поля. </t>
    </r>
  </si>
  <si>
    <r>
      <t xml:space="preserve">Функциональная кнопка «Добавить </t>
    </r>
    <r>
      <rPr>
        <b/>
        <i/>
        <sz val="11"/>
        <color theme="1"/>
        <rFont val="MS Reference Sans Serif"/>
        <family val="2"/>
        <charset val="204"/>
      </rPr>
      <t>{элемент}</t>
    </r>
    <r>
      <rPr>
        <b/>
        <sz val="11"/>
        <color theme="1"/>
        <rFont val="MS Reference Sans Serif"/>
        <family val="2"/>
        <charset val="204"/>
      </rPr>
      <t>»</t>
    </r>
    <r>
      <rPr>
        <sz val="11"/>
        <color theme="1"/>
        <rFont val="MS Reference Sans Serif"/>
        <family val="2"/>
        <charset val="204"/>
      </rPr>
      <t xml:space="preserve"> добавляет сгруппированные поля описания элемента</t>
    </r>
  </si>
  <si>
    <t>Поле ручного ввода данных</t>
  </si>
  <si>
    <t>Поле выбора значения из выпадающего списка или ручного ввода</t>
  </si>
  <si>
    <t>Поле выбора значения из выпадающего списка</t>
  </si>
  <si>
    <t>Панель навигации предназначена для перехода между разделами формы</t>
  </si>
  <si>
    <t>При нажатии на кнопку осуществляется переход к соответствующему ей разделу формы заявки</t>
  </si>
  <si>
    <t>Добавить</t>
  </si>
  <si>
    <t>Удалить</t>
  </si>
  <si>
    <t>При добавлении нового элемента возможно скрыть поля описания элемента с использованием группировки полей (см. рисунок 4)</t>
  </si>
  <si>
    <r>
      <t>Функциональная кнопка «Удалить»</t>
    </r>
    <r>
      <rPr>
        <sz val="11"/>
        <color theme="1"/>
        <rFont val="MS Reference Sans Serif"/>
        <family val="2"/>
        <charset val="204"/>
      </rPr>
      <t xml:space="preserve">        </t>
    </r>
    <r>
      <rPr>
        <b/>
        <sz val="11"/>
        <color theme="1"/>
        <rFont val="MS Reference Sans Serif"/>
        <family val="2"/>
        <charset val="204"/>
      </rPr>
      <t xml:space="preserve"> </t>
    </r>
    <r>
      <rPr>
        <sz val="11"/>
        <color theme="1"/>
        <rFont val="MS Reference Sans Serif"/>
        <family val="2"/>
        <charset val="204"/>
      </rPr>
      <t>располагается в правом верхнем углу добавленных элементов и позволяет удалить выбранный элемент (см. рисунок 4)</t>
    </r>
  </si>
  <si>
    <r>
      <t xml:space="preserve">Пример работы функциональной кнопки «Добавить </t>
    </r>
    <r>
      <rPr>
        <i/>
        <sz val="12"/>
        <color theme="1"/>
        <rFont val="MS Reference Sans Serif"/>
        <family val="2"/>
        <charset val="204"/>
      </rPr>
      <t>{элемент}</t>
    </r>
    <r>
      <rPr>
        <sz val="12"/>
        <color theme="1"/>
        <rFont val="MS Reference Sans Serif"/>
        <family val="2"/>
        <charset val="204"/>
      </rPr>
      <t>» представлен на рисунке 4</t>
    </r>
  </si>
  <si>
    <t>Базовый аналог (текущий вариант)</t>
  </si>
  <si>
    <t>Укажите наименование базового аналога</t>
  </si>
  <si>
    <t>Поле для самостоятельного ввода наименования базового аналога</t>
  </si>
  <si>
    <t>Бизнес-процесс (#4)-го уровня</t>
  </si>
  <si>
    <t>Учреждение РАН</t>
  </si>
  <si>
    <t>Прямая (увеличение влияющего показателя приводит к увеличению зависимого)</t>
  </si>
  <si>
    <t>Обратная (увеличение влияющего показателя приводит к уменьшению зависимого)</t>
  </si>
  <si>
    <t>Типы зависимости (для описания влияния риска на показатель, или влияния инновации на какие-либо первичные показатели)</t>
  </si>
  <si>
    <t>Увеличивает значение показателя</t>
  </si>
  <si>
    <t>Уменьшает значение показателя</t>
  </si>
  <si>
    <t>Тип влияния (для описания взаимосвязи между показателями инновационного продукта и покзателями бизнес-процесса и его ресурсов)</t>
  </si>
  <si>
    <t>Выберите тип зависимости из списка или введите его вручную</t>
  </si>
  <si>
    <t>Электроэнергия</t>
  </si>
  <si>
    <t>Тепловая энергия</t>
  </si>
  <si>
    <t>Топливо</t>
  </si>
  <si>
    <t xml:space="preserve">Другое </t>
  </si>
  <si>
    <t>Трудовые ресурсы (по категории персонала)</t>
  </si>
  <si>
    <t>Основные средства</t>
  </si>
  <si>
    <t>Прочие ресурсы (напр. услуги, потребляемые в процессе оказания, без создания новых активов)</t>
  </si>
  <si>
    <t>3.1.1</t>
  </si>
  <si>
    <t>3.1.2</t>
  </si>
  <si>
    <t>Работа №1</t>
  </si>
  <si>
    <t>НИР</t>
  </si>
  <si>
    <t>ОКР</t>
  </si>
  <si>
    <t>ОПР</t>
  </si>
  <si>
    <t>ВНД</t>
  </si>
  <si>
    <t>Выбор направления исследований (определение концепции поиска)</t>
  </si>
  <si>
    <t>Проведение исследований</t>
  </si>
  <si>
    <t>Создание научно-методических отчетов о проведенных исследованиях (обобщение, анализ и оценка результатов, подготовка выводов)</t>
  </si>
  <si>
    <t>Публикации (при наличии соответствующих решений), закрепление авторских приоритетов</t>
  </si>
  <si>
    <t>НИР Исследования прикладные (физическое потверждение идеи)</t>
  </si>
  <si>
    <t>Разработка документации на создание материально-технической базы для проведения прикладных исследований (испытательного оборудования, инструментов для проведения исследований, стендов)</t>
  </si>
  <si>
    <t>Разработка документации на создание материально-технической базы для проведения прикладных исследований (макета, опытного образца)</t>
  </si>
  <si>
    <t>Создание материально-технической базы для проведения прикладных исследований (испытательного оборудования, инструментов для проведения исследований, стендов)</t>
  </si>
  <si>
    <t>Создание материально-технической базы для проведения прикладных исследований (макета, опытного образца)</t>
  </si>
  <si>
    <t>Проведение исследований, в т.ч. лабораторных экспериментов</t>
  </si>
  <si>
    <t>Создание научно-методических отчетов о проведенных исследованиях (обобщение, анализ и оценка результатов исследований, в т.ч. экспериментов)</t>
  </si>
  <si>
    <t>Создание научно-методических отчетов о проведенных исследованиях (выбор методов, подходов, в т.ч. ЛНД)</t>
  </si>
  <si>
    <t>Создание научно-методических отчетов о проведенных исследованиях (формирование требований к новой продукции, технологии)</t>
  </si>
  <si>
    <t>Создание научно-методических отчетов о проведенных исследованиях (разработка ТЗ на разработку новой продукции, технологии)</t>
  </si>
  <si>
    <t>ОКР Опытно-конструкторские работы и опытно-технические работы</t>
  </si>
  <si>
    <t>Создание материально-технической базы для проведения ОКР (макета, опытного образца)</t>
  </si>
  <si>
    <t>Разработка технической документации к испытательному оборудованию и образцам</t>
  </si>
  <si>
    <t>Подготовка и проведение испытаний (Составление программ испытаний)</t>
  </si>
  <si>
    <t>Создание научно-методических отчетов по результатам проведенных испытаний (обобщение, анализ и оценка результатов испытаний)</t>
  </si>
  <si>
    <t>Создание научно-методических отчетов по результатам проведенных испытаний (внесение корректировок в проектно-сметную и конструкторскую документацию на изготовление новой продукции, технологии)</t>
  </si>
  <si>
    <t>Доработка опытного образца. Проведение дополнительных испытаний</t>
  </si>
  <si>
    <t>Разработка эксплуатационной документации к новой продукции, технологии</t>
  </si>
  <si>
    <t>Сертификация продукции</t>
  </si>
  <si>
    <t>Подготовка документов для защиты объектов интеллектуальной собственности</t>
  </si>
  <si>
    <t>ОПР Опытно-промышленные работы</t>
  </si>
  <si>
    <t>Ввод производственной системы в промышленную эксплуатацию</t>
  </si>
  <si>
    <t>Обучение, проведение семинаров. Внедрение и коммерциализация</t>
  </si>
  <si>
    <t>АСУ = технология +оборудование +материал +ПО</t>
  </si>
  <si>
    <t xml:space="preserve"> ТС = Технология +оборудование</t>
  </si>
  <si>
    <t>Лицензионный участок</t>
  </si>
  <si>
    <t>Месторождение /участок месторождения</t>
  </si>
  <si>
    <t>Куст скважин</t>
  </si>
  <si>
    <t>Элемент системы разработки</t>
  </si>
  <si>
    <t>Эксплуатационный объект (залежь, группа залежей)</t>
  </si>
  <si>
    <t>Производственный объект - промысел (нефтяной, газовый)</t>
  </si>
  <si>
    <t>Производственный объект - добычная платформа/ подводный комплекс</t>
  </si>
  <si>
    <t>Производственный объект - завод (НПЗ, ГПЗ, объекты нефтехимического производства, др.)</t>
  </si>
  <si>
    <t xml:space="preserve">Производственные объекты - объекты энергетики </t>
  </si>
  <si>
    <t>Агрегат (в составе установки)</t>
  </si>
  <si>
    <t>Инновационный продукт уступает аналогу</t>
  </si>
  <si>
    <t>Инновационный продукт существенно уступает аналогу</t>
  </si>
  <si>
    <t>Репутационный ущерб</t>
  </si>
  <si>
    <t>Ущерб в виде причинения вреда жизни и/или здоровью</t>
  </si>
  <si>
    <t>Передача (страхование, включение в контракты гарантий, поручительств и др)</t>
  </si>
  <si>
    <t>Замещение аналогов за счёт лучших технических показателей и сопоставимой стоимости</t>
  </si>
  <si>
    <t>НОВЫЙ СПРАВОЧНИК</t>
  </si>
  <si>
    <t>Текущая стадия проработки</t>
  </si>
  <si>
    <t>Прототип</t>
  </si>
  <si>
    <t>Продукт, готовый к реализации на рынке</t>
  </si>
  <si>
    <t>Продукт, реализуемый на рынке</t>
  </si>
  <si>
    <t>Совершенствование существующих бизнес-процессов Компании</t>
  </si>
  <si>
    <t>Совершенствование существующей товарной продукции</t>
  </si>
  <si>
    <t>Описание инновационного продукта / новой технологии (НТ)</t>
  </si>
  <si>
    <t>Укажите предполагаемые сроки реализации этапа</t>
  </si>
  <si>
    <t>Поле для ввода сроков реализации. Пример: май 2015 - сентябрь 2015</t>
  </si>
  <si>
    <t>Прочие аналоги</t>
  </si>
  <si>
    <t>Аналог №1</t>
  </si>
  <si>
    <t>4.6.2.1</t>
  </si>
  <si>
    <t>4.6.2.2</t>
  </si>
  <si>
    <t>4.6.2.3</t>
  </si>
  <si>
    <t>4.6.2.4</t>
  </si>
  <si>
    <t>4.6.2.5</t>
  </si>
  <si>
    <t>Заявка на адаптацию и внедрение новых технологий (включает стадии ОПР, Внедрение)</t>
  </si>
  <si>
    <t>Заявка на приобретение инновационной продукции (включает стадию Внедрение)</t>
  </si>
  <si>
    <t>Создание материально-технической производственной базы.
Налаживание технологии промышленного производства продукции (для опытно-промышленных образцов)</t>
  </si>
  <si>
    <t>Ввод производственной системы в промышленную эксплуатацию (для опытно-промышленных образцов)</t>
  </si>
  <si>
    <t>Обучение, проведение семинаров. Внедрение и коммерциализация (для опытно-промышленных образцов)</t>
  </si>
  <si>
    <t>Организация №1</t>
  </si>
  <si>
    <t>3.(##).(#3).1</t>
  </si>
  <si>
    <t>3.(##).(#3).2</t>
  </si>
  <si>
    <t>3.(##).(#3).3</t>
  </si>
  <si>
    <t>3.1.3.1</t>
  </si>
  <si>
    <t>3.1.3.2</t>
  </si>
  <si>
    <t>3.1.3.3</t>
  </si>
  <si>
    <t>3.(##).(#3).4</t>
  </si>
  <si>
    <t>3.(##).(#3).5</t>
  </si>
  <si>
    <t>3.(###).(##3).4.(#)</t>
  </si>
  <si>
    <t>3.(###).(##3).4.(#).1</t>
  </si>
  <si>
    <t>3.(###).(##3).4.(#).2</t>
  </si>
  <si>
    <t>3.(###).(##3).4.(#).3</t>
  </si>
  <si>
    <t>3.(###).(##3).5.(#)</t>
  </si>
  <si>
    <t>3.1.3.4.1</t>
  </si>
  <si>
    <t>3.1.3.4.1.1</t>
  </si>
  <si>
    <t>3.1.3.4.1.2</t>
  </si>
  <si>
    <t>3.1.3.4.1.3</t>
  </si>
  <si>
    <t>3.1.3.5.1</t>
  </si>
  <si>
    <t>Эффект 1. Выберите тип эффекта из списка. Если в списке нет нужного наименования - впишите его самостоятельно</t>
  </si>
  <si>
    <t>Эффект (#). Выберите тип эффекта из списка. Если в списке нет нужного наименования - впишите его самостоятельно</t>
  </si>
  <si>
    <t>Выберите текущую стадию проработки из списка. Если в списке нет нужного наименования - впишите его самостоятельно</t>
  </si>
  <si>
    <t>Укажите ориентировочную стоимость работ в рублях</t>
  </si>
  <si>
    <t>Укажите ориентировочную стоимость работ, выполняемых организацией соисполнителем, в рублях</t>
  </si>
  <si>
    <t>3.1.3.4</t>
  </si>
  <si>
    <t>3.1.3.5</t>
  </si>
  <si>
    <t>Выберите из списка соответствующее проекту направление инновационного развития Компании. Если в списке нет нужного наименования - впишите его самостоятельно</t>
  </si>
  <si>
    <t>Направления инновационного развития Компани (из актуальной Политики компании в области Инновационной деятельности)</t>
  </si>
  <si>
    <t>Альтернативная энергетика</t>
  </si>
  <si>
    <t>Экология</t>
  </si>
  <si>
    <t>Энергосбережение</t>
  </si>
  <si>
    <t>Инжиниринговая поддержка внедрения новых технологий КНИПИ</t>
  </si>
  <si>
    <t>Информационные технологии DOWNSTREAM</t>
  </si>
  <si>
    <t>Переработка тяжелых нефтяных остатков</t>
  </si>
  <si>
    <t>Разработка новых продуктов нефтепереработки</t>
  </si>
  <si>
    <t>Разработка собственных катализаторов</t>
  </si>
  <si>
    <t>Технологии нефтегазохимии, GTL</t>
  </si>
  <si>
    <t>Технологии нефтепереработки</t>
  </si>
  <si>
    <t>Информационные технологии UPSTREAM</t>
  </si>
  <si>
    <t>Шельфы</t>
  </si>
  <si>
    <t>Неуглеводородное сырье</t>
  </si>
  <si>
    <t>Нетрадиционные источники углеводородов (вязкие нефти, бажен, газогидраты, нефть из угля)</t>
  </si>
  <si>
    <t>Строительство и эксплуатация объектов наземной инфраструктуры</t>
  </si>
  <si>
    <t>Технологии добычи нефти и газа</t>
  </si>
  <si>
    <t>Строительство скважин</t>
  </si>
  <si>
    <t>Геология и разработка месторождений</t>
  </si>
  <si>
    <t>Геологоразведка и исследование пластов</t>
  </si>
  <si>
    <t>Системы распространения знаний и общекорпоративные информационные технологии</t>
  </si>
  <si>
    <t>Критерии</t>
  </si>
  <si>
    <t>Для субъектов МСП</t>
  </si>
  <si>
    <t xml:space="preserve">Юридические лица </t>
  </si>
  <si>
    <t>Индивидуальные предприниматели и фермерские хозяйства</t>
  </si>
  <si>
    <t>Допустимый диапазон</t>
  </si>
  <si>
    <t>Юридические лица</t>
  </si>
  <si>
    <t>Не более 25%</t>
  </si>
  <si>
    <t>Не применимо</t>
  </si>
  <si>
    <t>От 0 до 25%</t>
  </si>
  <si>
    <t>Более 25%</t>
  </si>
  <si>
    <t>Юридические лица, индивидуальные предприниматели и фермерские хозяйства</t>
  </si>
  <si>
    <t>201__год</t>
  </si>
  <si>
    <t>(указать год, предшествующий предшествующему году подачи документов)</t>
  </si>
  <si>
    <t>(указать год, предшествующий году подачи документов)</t>
  </si>
  <si>
    <t>-</t>
  </si>
  <si>
    <t>Не более 15 человек</t>
  </si>
  <si>
    <t>От 0 до 15</t>
  </si>
  <si>
    <t xml:space="preserve">Более 250 человек </t>
  </si>
  <si>
    <t>(в течение указанных (двух) календарных лет, следующих один за другим)</t>
  </si>
  <si>
    <t>Не более 100 человек</t>
  </si>
  <si>
    <t>От 0 до 100</t>
  </si>
  <si>
    <t>Не более 250 человек</t>
  </si>
  <si>
    <t>От 101 до 250</t>
  </si>
  <si>
    <t>60 млн. рублей</t>
  </si>
  <si>
    <t>400 млн. рублей</t>
  </si>
  <si>
    <t>1000 млн. рублей</t>
  </si>
  <si>
    <t>От 0 до 60 млн. руб.</t>
  </si>
  <si>
    <t>От 60 до 400 млн. руб.</t>
  </si>
  <si>
    <t>От 400 до 1000 млн. руб.</t>
  </si>
  <si>
    <t>Инструкция по заполнению</t>
  </si>
  <si>
    <t>4.</t>
  </si>
  <si>
    <t>5.</t>
  </si>
  <si>
    <t>6.</t>
  </si>
  <si>
    <t>7.</t>
  </si>
  <si>
    <t>8.</t>
  </si>
  <si>
    <t>9.</t>
  </si>
  <si>
    <t>Категория субъекта МСП определяется по наибольшему значению критерия численности/выручки. Изменяется только в случае, если предельные значения выше норматива в течение двух последовательных календарных лет.</t>
  </si>
  <si>
    <t>Средняя численность определяется с учетом всех работников, в т.ч. работающих по договорам гражданско-правового характера, по совместительству, работников представительств/филиалов и других обособленных подразделений.</t>
  </si>
  <si>
    <t>Под «иным значением» следует понимать предельное значение показателя, превышающее нормативное значение, предусмотренное для субъектов МСП, и возникающее в течение двух календарных лет, следующих один за другим.</t>
  </si>
  <si>
    <r>
      <t>Выручка от реализации определяется в порядке, установленном Налоговым кодексом РФ, балансовая стоимость активов – в порядке, установленном законодательством РФ о бухгалтерском учете.</t>
    </r>
    <r>
      <rPr>
        <sz val="10"/>
        <color rgb="FF000000"/>
        <rFont val="MS Reference Sans Serif"/>
        <family val="2"/>
        <charset val="204"/>
      </rPr>
      <t xml:space="preserve"> Действующие значения по выручке от реализации утверждены Постановлением Правительства РФ от 09.02.2013 №101.</t>
    </r>
  </si>
  <si>
    <t>Поставщик несет ответственность за полноту и корректность представленной информации в части принадлежности к субъектам малого и среднего предпринимательства (МСП)</t>
  </si>
  <si>
    <r>
      <rPr>
        <b/>
        <sz val="10"/>
        <color rgb="FF000000"/>
        <rFont val="MS Reference Sans Serif"/>
        <family val="2"/>
        <charset val="204"/>
      </rPr>
      <t>Доля участия 1</t>
    </r>
    <r>
      <rPr>
        <sz val="10"/>
        <color rgb="FF000000"/>
        <rFont val="MS Reference Sans Serif"/>
        <family val="2"/>
        <charset val="204"/>
      </rPr>
      <t xml:space="preserve"> -</t>
    </r>
    <r>
      <rPr>
        <b/>
        <sz val="10"/>
        <color rgb="FF000000"/>
        <rFont val="MS Reference Sans Serif"/>
        <family val="2"/>
        <charset val="204"/>
      </rPr>
      <t xml:space="preserve"> </t>
    </r>
    <r>
      <rPr>
        <sz val="10"/>
        <color rgb="FF000000"/>
        <rFont val="MS Reference Sans Serif"/>
        <family val="2"/>
        <charset val="204"/>
      </rPr>
      <t>суммарная доля участия РФ, субъектов РФ, муниципальных образований, иностранных юридических лиц, общественных и религиозных организаций, благотворительных и иных фондов</t>
    </r>
  </si>
  <si>
    <r>
      <rPr>
        <b/>
        <sz val="10"/>
        <color rgb="FF000000"/>
        <rFont val="MS Reference Sans Serif"/>
        <family val="2"/>
        <charset val="204"/>
      </rPr>
      <t xml:space="preserve">Доля участия 2 </t>
    </r>
    <r>
      <rPr>
        <sz val="10"/>
        <color rgb="FF000000"/>
        <rFont val="MS Reference Sans Serif"/>
        <family val="2"/>
        <charset val="204"/>
      </rPr>
      <t>-</t>
    </r>
    <r>
      <rPr>
        <b/>
        <sz val="10"/>
        <color rgb="FF000000"/>
        <rFont val="MS Reference Sans Serif"/>
        <family val="2"/>
        <charset val="204"/>
      </rPr>
      <t xml:space="preserve"> </t>
    </r>
    <r>
      <rPr>
        <sz val="10"/>
        <color rgb="FF000000"/>
        <rFont val="MS Reference Sans Serif"/>
        <family val="2"/>
        <charset val="204"/>
      </rPr>
      <t>доля участия одного или нескольких юридических лиц, не являющихся субъектами МСП (не распространяется на хозяйственные общества/партнерства, деятельность которых заключается в практическом применении/внедрении результатов интеллектуальной деятельности, исключительные права на которые принадлежат учредителям (участникам) соответственно таких хозяйственных обществ/партнерств - бюджетным, автономным научным учреждениям либо являющимися бюджетными учреждениями, автономными учреждениями, образовательными организациями высшего образования, а также на юридические лица, учредителями (участниками) которых являются юридические лица, включенные в утвержденный Правительством РФ перечень юридических лиц, предоставляющих государственную поддержку инновационной деятельности</t>
    </r>
  </si>
  <si>
    <r>
      <t xml:space="preserve">Балансовая стоимость активов определяется в соответствии с законодательством РФ о бухгалтерском учете. </t>
    </r>
    <r>
      <rPr>
        <sz val="10"/>
        <color rgb="FF000000"/>
        <rFont val="MS Reference Sans Serif"/>
        <family val="2"/>
        <charset val="204"/>
      </rPr>
      <t>В настоящее время предельные значения балансовой стоимости активов не утверждены</t>
    </r>
  </si>
  <si>
    <t>Если хотя бы один критерий столбца «Не субъект МСП» исполняется по отношению к организации, то она не является субъектом малого и среднего предпринимательства</t>
  </si>
  <si>
    <r>
      <t>1.1.</t>
    </r>
    <r>
      <rPr>
        <sz val="7"/>
        <color theme="1"/>
        <rFont val="Segoe UI"/>
        <family val="2"/>
        <charset val="204"/>
      </rPr>
      <t xml:space="preserve">     </t>
    </r>
    <r>
      <rPr>
        <sz val="9"/>
        <color theme="1"/>
        <rFont val="Segoe UI"/>
        <family val="2"/>
        <charset val="204"/>
      </rPr>
      <t xml:space="preserve">Доля участия 1 </t>
    </r>
    <r>
      <rPr>
        <vertAlign val="superscript"/>
        <sz val="10"/>
        <color theme="1"/>
        <rFont val="Segoe UI"/>
        <family val="2"/>
        <charset val="204"/>
      </rPr>
      <t>2</t>
    </r>
  </si>
  <si>
    <r>
      <t>1.2.</t>
    </r>
    <r>
      <rPr>
        <sz val="7"/>
        <color theme="1"/>
        <rFont val="Segoe UI"/>
        <family val="2"/>
        <charset val="204"/>
      </rPr>
      <t xml:space="preserve">     </t>
    </r>
    <r>
      <rPr>
        <sz val="9"/>
        <color theme="1"/>
        <rFont val="Segoe UI"/>
        <family val="2"/>
        <charset val="204"/>
      </rPr>
      <t xml:space="preserve">Доля участия 2 </t>
    </r>
    <r>
      <rPr>
        <vertAlign val="superscript"/>
        <sz val="10"/>
        <color theme="1"/>
        <rFont val="Segoe UI"/>
        <family val="2"/>
        <charset val="204"/>
      </rPr>
      <t>3</t>
    </r>
  </si>
  <si>
    <r>
      <t>‒</t>
    </r>
    <r>
      <rPr>
        <sz val="7"/>
        <color theme="1"/>
        <rFont val="Segoe UI"/>
        <family val="2"/>
        <charset val="204"/>
      </rPr>
      <t xml:space="preserve">  </t>
    </r>
    <r>
      <rPr>
        <i/>
        <sz val="9"/>
        <color theme="1"/>
        <rFont val="Segoe UI"/>
        <family val="2"/>
        <charset val="204"/>
      </rPr>
      <t>Микропредприятие</t>
    </r>
  </si>
  <si>
    <r>
      <t>‒</t>
    </r>
    <r>
      <rPr>
        <sz val="7"/>
        <color theme="1"/>
        <rFont val="Segoe UI"/>
        <family val="2"/>
        <charset val="204"/>
      </rPr>
      <t xml:space="preserve">  </t>
    </r>
    <r>
      <rPr>
        <i/>
        <sz val="9"/>
        <color theme="1"/>
        <rFont val="Segoe UI"/>
        <family val="2"/>
        <charset val="204"/>
      </rPr>
      <t>Малое предприятие</t>
    </r>
  </si>
  <si>
    <r>
      <t>‒</t>
    </r>
    <r>
      <rPr>
        <sz val="7"/>
        <color theme="1"/>
        <rFont val="Segoe UI"/>
        <family val="2"/>
        <charset val="204"/>
      </rPr>
      <t xml:space="preserve">  </t>
    </r>
    <r>
      <rPr>
        <i/>
        <sz val="9"/>
        <color theme="1"/>
        <rFont val="Segoe UI"/>
        <family val="2"/>
        <charset val="204"/>
      </rPr>
      <t>Среднее предприятие</t>
    </r>
  </si>
  <si>
    <r>
      <t>Свыше 1000 млн. руб.</t>
    </r>
    <r>
      <rPr>
        <i/>
        <sz val="8"/>
        <color theme="1"/>
        <rFont val="Segoe UI"/>
        <family val="2"/>
        <charset val="204"/>
      </rPr>
      <t xml:space="preserve"> </t>
    </r>
  </si>
  <si>
    <r>
      <t xml:space="preserve">Не субъект МСП </t>
    </r>
    <r>
      <rPr>
        <vertAlign val="superscript"/>
        <sz val="10"/>
        <color rgb="FF000000"/>
        <rFont val="Segoe UI Semibold"/>
        <family val="2"/>
        <charset val="204"/>
      </rPr>
      <t>8</t>
    </r>
  </si>
  <si>
    <t>1. Собственность</t>
  </si>
  <si>
    <r>
      <t xml:space="preserve">2.1. Численность, предельное значение </t>
    </r>
    <r>
      <rPr>
        <vertAlign val="superscript"/>
        <sz val="10"/>
        <color theme="1"/>
        <rFont val="Segoe UI"/>
        <family val="2"/>
        <charset val="204"/>
      </rPr>
      <t>5</t>
    </r>
    <r>
      <rPr>
        <sz val="10"/>
        <color theme="1"/>
        <rFont val="Segoe UI"/>
        <family val="2"/>
        <charset val="204"/>
      </rPr>
      <t>:</t>
    </r>
  </si>
  <si>
    <r>
      <t>2.2.</t>
    </r>
    <r>
      <rPr>
        <sz val="7"/>
        <color theme="1"/>
        <rFont val="Segoe UI"/>
        <family val="2"/>
        <charset val="204"/>
      </rPr>
      <t xml:space="preserve"> </t>
    </r>
    <r>
      <rPr>
        <sz val="9"/>
        <color theme="1"/>
        <rFont val="Segoe UI"/>
        <family val="2"/>
        <charset val="204"/>
      </rPr>
      <t>Выручка от реализации (без НДС), предельное значение</t>
    </r>
    <r>
      <rPr>
        <vertAlign val="superscript"/>
        <sz val="10"/>
        <color theme="1"/>
        <rFont val="Segoe UI"/>
        <family val="2"/>
        <charset val="204"/>
      </rPr>
      <t>6</t>
    </r>
    <r>
      <rPr>
        <sz val="10"/>
        <color theme="1"/>
        <rFont val="Segoe UI"/>
        <family val="2"/>
        <charset val="204"/>
      </rPr>
      <t>:</t>
    </r>
  </si>
  <si>
    <r>
      <t xml:space="preserve">2.3. Балансовая стоимость активов </t>
    </r>
    <r>
      <rPr>
        <vertAlign val="superscript"/>
        <sz val="10"/>
        <color theme="1"/>
        <rFont val="Segoe UI"/>
        <family val="2"/>
        <charset val="204"/>
      </rPr>
      <t>7</t>
    </r>
  </si>
  <si>
    <r>
      <t>2.</t>
    </r>
    <r>
      <rPr>
        <sz val="7"/>
        <color rgb="FF0070C0"/>
        <rFont val="Segoe UI Semibold"/>
        <family val="2"/>
        <charset val="204"/>
      </rPr>
      <t xml:space="preserve">  </t>
    </r>
    <r>
      <rPr>
        <sz val="9"/>
        <color rgb="FF0070C0"/>
        <rFont val="Segoe UI Semibold"/>
        <family val="2"/>
        <charset val="204"/>
      </rPr>
      <t>Экономические критерии</t>
    </r>
  </si>
  <si>
    <r>
      <t xml:space="preserve">Иное  значение </t>
    </r>
    <r>
      <rPr>
        <vertAlign val="superscript"/>
        <sz val="10"/>
        <color rgb="FF0070C0"/>
        <rFont val="Segoe UI Semibold"/>
        <family val="2"/>
        <charset val="204"/>
      </rPr>
      <t>9</t>
    </r>
  </si>
  <si>
    <t>&lt;&lt; Назад</t>
  </si>
  <si>
    <t>Краткое описание инновационного продукта / новой технологии, принцип действия</t>
  </si>
  <si>
    <t>Экспертное заключение</t>
  </si>
  <si>
    <t>Описание компонентов инновации
(Технико-экономическая модель влияния инновационного продукта / новой технологии на показатели бизнес-процессов)</t>
  </si>
  <si>
    <t>Этапы Проекта</t>
  </si>
  <si>
    <t>Создание за время реализации Проекта продукта, соизмеримого или превосходящего по параметрам продукт, разрабатываемый в Проекте</t>
  </si>
  <si>
    <t>Укажите, является ли организация - инициатор предложения предприятием малого или среднего бизнеса</t>
  </si>
  <si>
    <r>
      <t xml:space="preserve">Раздел №2. </t>
    </r>
    <r>
      <rPr>
        <b/>
        <sz val="18"/>
        <color rgb="FF00B0F0"/>
        <rFont val="Century Gothic"/>
        <family val="2"/>
        <charset val="204"/>
      </rPr>
      <t>Влияние инновационного продукта / НТ на бизнес-процессы НК «Роснефть»</t>
    </r>
  </si>
  <si>
    <t>Подготовка  производства Производство катализаторов</t>
  </si>
  <si>
    <t>Управление сырьем Производство катализаторов</t>
  </si>
  <si>
    <t>Технологические процессы Производство катализаторов</t>
  </si>
  <si>
    <t>Эксплуатация и ремонт технологического оборудование Производство катализаторов</t>
  </si>
  <si>
    <t>Диспетчеризация Производство катализаторов</t>
  </si>
  <si>
    <t>Управление полуфабрикатами и продукцией Производство катализаторов</t>
  </si>
  <si>
    <t>Заявитель не располагает нужной информацией</t>
  </si>
  <si>
    <t>Опишите подход (технологию, продукт), применяемый в настоящее время, на изменение (замену) которого направлен предлагаемый инновационный проект. В случае отсутствия инфомации о базовом аналоге заполните поля данного блока значением "Заявитель не располагает нужной информацией"</t>
  </si>
  <si>
    <t>Перечислите компании, являющиеся потенциальными потребителями инновационной продукции. В случае отсутствия инфомации заполните поле значением "Заявитель не располагает нужной информацией"</t>
  </si>
  <si>
    <t>Инновационный продукт</t>
  </si>
  <si>
    <t>Компоненты процесса создания и внедрения инновации</t>
  </si>
  <si>
    <t>Компоненты процесса эксплуатации инновации</t>
  </si>
  <si>
    <t>АСУ</t>
  </si>
  <si>
    <t>БИЗНЕС-ПРОЦЕСС</t>
  </si>
  <si>
    <t>Ресурсы/ продукты (новые, затронутые)</t>
  </si>
  <si>
    <t>Процессы (новые, затронутые)</t>
  </si>
  <si>
    <t>Комплексы, в составе которых работает инновация (агрегаты, технологии)</t>
  </si>
  <si>
    <t xml:space="preserve">    Показатели продукта</t>
  </si>
  <si>
    <t xml:space="preserve">         Наличие отторгаемых от автора подтвержденных новых знаний (публикация в признанных источниках)</t>
  </si>
  <si>
    <t xml:space="preserve">         Уровень востребованности (цитируемость) в пределах РФ</t>
  </si>
  <si>
    <t xml:space="preserve">         Уровень востребованности (цитируемость) за  пределами РФ</t>
  </si>
  <si>
    <t xml:space="preserve">    Стоимость создания инновационного продукта</t>
  </si>
  <si>
    <t xml:space="preserve">         Производительность в ед. производительного врмени</t>
  </si>
  <si>
    <t xml:space="preserve">         Доля производительного времени</t>
  </si>
  <si>
    <t xml:space="preserve">         Доля бракованной продукции (потери продукции)</t>
  </si>
  <si>
    <t xml:space="preserve">    Эффективность технологии по ресурсам</t>
  </si>
  <si>
    <t xml:space="preserve">         Стоимость единицы ресурса (цена)</t>
  </si>
  <si>
    <t xml:space="preserve">         Доля бракованного ресурса (потери ресурса)</t>
  </si>
  <si>
    <t xml:space="preserve">    Эффективность технологии по фондам</t>
  </si>
  <si>
    <t xml:space="preserve">         Ресурс фонда (общий объем производства)</t>
  </si>
  <si>
    <t xml:space="preserve">         Стоимость фонда</t>
  </si>
  <si>
    <t xml:space="preserve">    Стоимость продукции данной технологии</t>
  </si>
  <si>
    <t xml:space="preserve">    Качество продукции</t>
  </si>
  <si>
    <t xml:space="preserve">         Соответствие стандартам (взаимозаменяемость, совместимость)</t>
  </si>
  <si>
    <t xml:space="preserve">         Соответствие требованиям сертификации</t>
  </si>
  <si>
    <t xml:space="preserve">         Соответствие среде выполнения, совместимость</t>
  </si>
  <si>
    <t xml:space="preserve">         Конкурентоспособность (потенциал изменения доли рынка за период,%)</t>
  </si>
  <si>
    <t xml:space="preserve">    Стоимость</t>
  </si>
  <si>
    <t xml:space="preserve">         Полная себестоимость создания технологической линии</t>
  </si>
  <si>
    <t xml:space="preserve">         Рыночная стоимость (цена) лицензии на технологию</t>
  </si>
  <si>
    <t xml:space="preserve">    Стоимость владения (дополнительные затраты: ремонт, обязательные регламентируемые доп. затраты и др.)</t>
  </si>
  <si>
    <t xml:space="preserve">    Экологическая безопасность (вероятность работы без опасности для окружающей среды)</t>
  </si>
  <si>
    <t xml:space="preserve">    Эксплуатационная безопасность (вероятность работы без опасности для жизни и здоровья эксплуатирующих людей)</t>
  </si>
  <si>
    <t xml:space="preserve">    Наличие ограничений на применяемые материалы и комплектующие</t>
  </si>
  <si>
    <t xml:space="preserve">    Мощность</t>
  </si>
  <si>
    <t xml:space="preserve">         Производительность в ед.производительного времени</t>
  </si>
  <si>
    <t xml:space="preserve">    Эксплуатационные параметры</t>
  </si>
  <si>
    <t xml:space="preserve">         Межремонтный период</t>
  </si>
  <si>
    <t xml:space="preserve">         Срок полезного использования</t>
  </si>
  <si>
    <t xml:space="preserve">         Общий ресурс безотказной работы</t>
  </si>
  <si>
    <t xml:space="preserve">         Отказоустойчивость (вероятность безотказной работы с заданными параметрами производительности в течение СПИ)</t>
  </si>
  <si>
    <t xml:space="preserve">         Модульность (возможность замены комплектующих)</t>
  </si>
  <si>
    <t xml:space="preserve">         Коэффициент резервирования (доля резервных агрегатов от общего количества)</t>
  </si>
  <si>
    <t xml:space="preserve">    Показатели</t>
  </si>
  <si>
    <t xml:space="preserve">         Габаритные размеры (длина, ширина, высота, диаметр и т.п.)</t>
  </si>
  <si>
    <t xml:space="preserve">         Вес</t>
  </si>
  <si>
    <t xml:space="preserve">         Наличие ограничений на применяемые материалы и комплектующие</t>
  </si>
  <si>
    <t xml:space="preserve">         Условия среды (нагрузки, агрессивность и др.)</t>
  </si>
  <si>
    <t xml:space="preserve">         Совместимость с прочим оборудованием</t>
  </si>
  <si>
    <t xml:space="preserve">    Качество</t>
  </si>
  <si>
    <t xml:space="preserve">    Стоимость создания</t>
  </si>
  <si>
    <t xml:space="preserve">         Стоимость покупки и установки фонда</t>
  </si>
  <si>
    <t xml:space="preserve">         Стоимость монтажа (инсталляции)/демонтажа</t>
  </si>
  <si>
    <t xml:space="preserve">         Стоимость ТОиР</t>
  </si>
  <si>
    <t xml:space="preserve">         Стоимость аренды/ лизинга</t>
  </si>
  <si>
    <t xml:space="preserve">         Стоимость расходных материалов</t>
  </si>
  <si>
    <t xml:space="preserve">        Физико-химические показатели</t>
  </si>
  <si>
    <t xml:space="preserve">         Полная себестоимость</t>
  </si>
  <si>
    <t xml:space="preserve">         Производственная себестоимость</t>
  </si>
  <si>
    <t xml:space="preserve">         Рыночная стоимость (цена)</t>
  </si>
  <si>
    <t xml:space="preserve">         Степень автоматизации процесса</t>
  </si>
  <si>
    <t xml:space="preserve">         Информационная насыщенность</t>
  </si>
  <si>
    <t xml:space="preserve">         Степень соответствия потребностям пользователей</t>
  </si>
  <si>
    <t xml:space="preserve">         Наличие ограничений на аппаратное обеспечение</t>
  </si>
  <si>
    <t xml:space="preserve">         Совместимость с прочим программным обеспечением</t>
  </si>
  <si>
    <t xml:space="preserve">         Информационная безопасность</t>
  </si>
  <si>
    <t xml:space="preserve">         Рыночная стоимость (цена) лицензии на ПО</t>
  </si>
  <si>
    <t xml:space="preserve">    Эффективность системы по ресурсам</t>
  </si>
  <si>
    <t xml:space="preserve">    Эффективность системы по фондам</t>
  </si>
  <si>
    <t xml:space="preserve">    Стоимость продукции системы</t>
  </si>
  <si>
    <t xml:space="preserve">         Полная себестоимость создания системы</t>
  </si>
  <si>
    <t xml:space="preserve">         Рыночная стоимость (цена) лицензии на систему</t>
  </si>
  <si>
    <t xml:space="preserve">    Длительность обеспечивающего процесса</t>
  </si>
  <si>
    <t xml:space="preserve">         Частота выполнения процесса за период</t>
  </si>
  <si>
    <t xml:space="preserve">    Эффективность процесса по ресурсам</t>
  </si>
  <si>
    <t xml:space="preserve">    Эффективность процесса по фондам</t>
  </si>
  <si>
    <t xml:space="preserve">    Показатели процесса</t>
  </si>
  <si>
    <t xml:space="preserve">    Стоимость создания процесса</t>
  </si>
  <si>
    <t xml:space="preserve">    Стоимость работы процесса</t>
  </si>
  <si>
    <t xml:space="preserve">    Количество ресурса</t>
  </si>
  <si>
    <t xml:space="preserve">    Физико-химические показатели ресурса</t>
  </si>
  <si>
    <t xml:space="preserve">    Качество ресурса</t>
  </si>
  <si>
    <t xml:space="preserve">    Количество энергии</t>
  </si>
  <si>
    <t xml:space="preserve">          Объем энергии</t>
  </si>
  <si>
    <t xml:space="preserve">          Мощность</t>
  </si>
  <si>
    <t xml:space="preserve">    Качество обеспечения энергей</t>
  </si>
  <si>
    <t xml:space="preserve">          Стабильность показателей</t>
  </si>
  <si>
    <t xml:space="preserve">          Бесперебойность снабжения</t>
  </si>
  <si>
    <t xml:space="preserve">    Объем рабочего времени</t>
  </si>
  <si>
    <t xml:space="preserve">          Число сотрудников</t>
  </si>
  <si>
    <t xml:space="preserve">          Занятость</t>
  </si>
  <si>
    <t xml:space="preserve">    Качество персонала</t>
  </si>
  <si>
    <t xml:space="preserve">          Квалификация</t>
  </si>
  <si>
    <t xml:space="preserve">          Сертификация</t>
  </si>
  <si>
    <t xml:space="preserve">          Мотивированность</t>
  </si>
  <si>
    <t xml:space="preserve">          Опыт работы</t>
  </si>
  <si>
    <t xml:space="preserve">          Текучесть кадров</t>
  </si>
  <si>
    <t xml:space="preserve">          Средний возраст</t>
  </si>
  <si>
    <t xml:space="preserve">    Качество НМА</t>
  </si>
  <si>
    <t xml:space="preserve">         Себестоимость создания НМА</t>
  </si>
  <si>
    <t xml:space="preserve">         Рыночная стоимость (цена) лицензии на НМА</t>
  </si>
  <si>
    <t xml:space="preserve">    Стоимость ресурса</t>
  </si>
  <si>
    <t xml:space="preserve">    Количество ресурса/ продукта</t>
  </si>
  <si>
    <t xml:space="preserve">         Количество продукта на начало периода</t>
  </si>
  <si>
    <t xml:space="preserve">         Количество продукта на конец периода</t>
  </si>
  <si>
    <t xml:space="preserve">         Прирост продукта за период</t>
  </si>
  <si>
    <t xml:space="preserve">         Расход продукта за период</t>
  </si>
  <si>
    <t xml:space="preserve">         Прирост продукта всего (накопительно)</t>
  </si>
  <si>
    <t xml:space="preserve">    Качество ресурса/ продукта</t>
  </si>
  <si>
    <t xml:space="preserve">    Стоимость ресурса/ продукта</t>
  </si>
  <si>
    <t xml:space="preserve">    Стоимость процесса</t>
  </si>
  <si>
    <t xml:space="preserve">   Сырая нефть</t>
  </si>
  <si>
    <t xml:space="preserve">   Попутный нефтяной газ</t>
  </si>
  <si>
    <t xml:space="preserve">   Продукты нефтепереработки</t>
  </si>
  <si>
    <t xml:space="preserve">   Продукты нефтехимии</t>
  </si>
  <si>
    <t xml:space="preserve">   Прочие сырье и материалы</t>
  </si>
  <si>
    <t xml:space="preserve">   Электроэнергия</t>
  </si>
  <si>
    <t xml:space="preserve">   Тепловая энергия</t>
  </si>
  <si>
    <t xml:space="preserve">   Топливо</t>
  </si>
  <si>
    <t xml:space="preserve">   Другое </t>
  </si>
  <si>
    <t xml:space="preserve">   Руководящий</t>
  </si>
  <si>
    <t xml:space="preserve">   Инженерно-технический</t>
  </si>
  <si>
    <t xml:space="preserve">   Научный </t>
  </si>
  <si>
    <t xml:space="preserve">   Рабочий</t>
  </si>
  <si>
    <t xml:space="preserve">   Прочие категории персонала</t>
  </si>
  <si>
    <t xml:space="preserve">   Природные ресурсы (земельные участки, недра, водоемы)</t>
  </si>
  <si>
    <t xml:space="preserve">   Здания и сооружения</t>
  </si>
  <si>
    <t xml:space="preserve">   Машины и механизмы</t>
  </si>
  <si>
    <t xml:space="preserve">   Транспортные средства</t>
  </si>
  <si>
    <t xml:space="preserve">   Оборудование (основные средства)</t>
  </si>
  <si>
    <t xml:space="preserve">   Товарные знаки</t>
  </si>
  <si>
    <t xml:space="preserve">   Патенты </t>
  </si>
  <si>
    <t xml:space="preserve">   Исключительные права на программы ЭВМ и базы данных</t>
  </si>
  <si>
    <t xml:space="preserve">   Лицензии на добычу нефти и газа</t>
  </si>
  <si>
    <t xml:space="preserve">   Лицензии на геологическое изучение и добычу полезных ископаемых (смешанная лицензия)</t>
  </si>
  <si>
    <t xml:space="preserve"> =ПРОЦЕССЫ=</t>
  </si>
  <si>
    <t xml:space="preserve">    Количество продукта</t>
  </si>
  <si>
    <t xml:space="preserve">    Качество продукта</t>
  </si>
  <si>
    <t xml:space="preserve">    Стоимость продукта</t>
  </si>
  <si>
    <t xml:space="preserve"> =ПРОИЗВОДСТВЕННЫЙ ФОНД=</t>
  </si>
  <si>
    <t xml:space="preserve">    Ресурс производственного фонда</t>
  </si>
  <si>
    <t xml:space="preserve">         Общий ресурс фонда</t>
  </si>
  <si>
    <t xml:space="preserve">         Накопленный износ фонда</t>
  </si>
  <si>
    <t xml:space="preserve">         Оставшийся ресурс фонда</t>
  </si>
  <si>
    <t xml:space="preserve">    Стоимость создания производственного фонда</t>
  </si>
  <si>
    <t xml:space="preserve"> =ПРОДУКТ ПРОЦЕССА=</t>
  </si>
  <si>
    <t>Научное знание</t>
  </si>
  <si>
    <t>Идея, подтвержденная теоретическими исследованиями</t>
  </si>
  <si>
    <t>Идея, подтвержденная физическими исследованиями</t>
  </si>
  <si>
    <t>Идея (не подтвержденная ни теоретическими, ни физическими исследованиями)</t>
  </si>
  <si>
    <t>Укажите перечень эффектов инновации. Для добавления нажмите кнопку "Добавить эффект инновации"</t>
  </si>
  <si>
    <t>Нематериальные активы (лицензии на использование технологии, базы данных, ПО и др)</t>
  </si>
  <si>
    <t>Создание материально-технической базы для проведения ОКР (испытательного оборудования, инструментов для проведения исследований, стендов)</t>
  </si>
  <si>
    <t>Разработка проектно-сметной и конструкторской документации на создание материально-технической базы для проведения ОКР (макета, опытного образца)</t>
  </si>
  <si>
    <t>Функционально-экономические показатели инновационной продукции</t>
  </si>
  <si>
    <t>Возникновение судебных разбирательств в связи с выявлением нарушений Компанией прав третьих лиц в области интеллектуальной собственности</t>
  </si>
  <si>
    <t>Объекты интеллектуальной деятельности и их режим правовой защиты (при наличии)</t>
  </si>
  <si>
    <t>НИР Исследования поисковые (теоретическое подтверждение идеи)</t>
  </si>
  <si>
    <t>Разработка проектно-сметной и конструкторской документации на создание материально-технической базы для проведения ОКР (испытательного оборудования, инструментов для проведения исследований, стендов)</t>
  </si>
  <si>
    <t>Возникновение судебных разбирательств в связи с выявлением нарушений прав Компании в области интеллектуальной собственности</t>
  </si>
  <si>
    <t>Недостаток компетенции персонала</t>
  </si>
  <si>
    <t>Внешние. Правовые. Риски, связанные с нарушением прав Компании в области интеллектуальной собственности</t>
  </si>
  <si>
    <t>Внешние. Правовые. Риски, связанные с нарушением Компанией прав третьих лиц в области интеллектуальной собственности</t>
  </si>
  <si>
    <t>Внутренние. Научно-технологические. Риски, связанные с выбором объекта исследовании</t>
  </si>
  <si>
    <t>Разработка эксплуатационной документации к испытательному оборудованию и образцам</t>
  </si>
  <si>
    <t>Технологическая линия (на производственном объекте)</t>
  </si>
  <si>
    <t>Установка (в составе технологической линии)</t>
  </si>
  <si>
    <t xml:space="preserve">         Производительность в ед. производительного времени</t>
  </si>
  <si>
    <t xml:space="preserve">         Стоимость покупки и установки производственного фонда</t>
  </si>
  <si>
    <t>Экономический ущерб</t>
  </si>
  <si>
    <t>Экологический ущерб</t>
  </si>
  <si>
    <t>Социальный ущерб</t>
  </si>
  <si>
    <t>Дочернее общество ОАО «НК «Роснефть»</t>
  </si>
  <si>
    <t>ОАО «НК «Роснефть»</t>
  </si>
  <si>
    <t>Корпоративный научно-исследовательский институт ОАО «НК «Роснефть»</t>
  </si>
  <si>
    <t>Научный центр ОАО «НК «Роснефть»</t>
  </si>
  <si>
    <t xml:space="preserve">         Длительность процесса (ед. услуги/ продукции)</t>
  </si>
  <si>
    <t xml:space="preserve">         Количество ресурса на ед. продукции</t>
  </si>
  <si>
    <t xml:space="preserve">         Переменные затраты на ед. продукции</t>
  </si>
  <si>
    <t xml:space="preserve">         Постоянные затраты за ед. времени</t>
  </si>
  <si>
    <t xml:space="preserve">         Конкурентоспособность (потенциал изменения доли рынка за период, %)</t>
  </si>
  <si>
    <t xml:space="preserve">         Сумма амортизации производственного фонда в ед. времени</t>
  </si>
  <si>
    <t xml:space="preserve"> =ПРОЧИЕ ПОКАЗАТЕЛИ ПРОДУКТА, РЕСУРСА, ФОНДА, СВЯЗАННОГО С ПРОЦЕССОМ=</t>
  </si>
  <si>
    <t xml:space="preserve">         Форма и др. параметры для целей логистики</t>
  </si>
  <si>
    <t>Подготовка и проведение испытаний (Проведение испытаний (предварительные, приемочные)</t>
  </si>
  <si>
    <t>Подготовка и проведение испытаний (Проведение подготовительных строительно-монтажных работ (при необходимости)</t>
  </si>
  <si>
    <t>Субъект малого и среднего предпринимательства</t>
  </si>
  <si>
    <t xml:space="preserve">    Общая производительность процесса (количество продукта в ед. времени)</t>
  </si>
  <si>
    <t xml:space="preserve">    Общая производительность технологии (количество продукта в ед. времени)</t>
  </si>
  <si>
    <t xml:space="preserve">         Сумма амортизации фонда в ед. времени</t>
  </si>
  <si>
    <t xml:space="preserve">    Общая производительность системы (количество продукта в ед. времени)</t>
  </si>
  <si>
    <t xml:space="preserve">         Сумма аммортизации фонда в ед.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</si>
</sst>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+&quot;;General"/>
  </numFmts>
  <fonts count="4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2" tint="-0.499984740745262"/>
      <name val="Arial"/>
      <family val="2"/>
      <charset val="204"/>
    </font>
    <font>
      <sz val="11"/>
      <color rgb="FF0070C0"/>
      <name val="MS Reference Sans Serif"/>
      <family val="2"/>
      <charset val="204"/>
    </font>
    <font>
      <sz val="11"/>
      <color theme="1"/>
      <name val="MS Reference Sans Serif"/>
      <family val="2"/>
      <charset val="204"/>
    </font>
    <font>
      <sz val="11"/>
      <color theme="2" tint="-0.499984740745262"/>
      <name val="MS Reference Sans Serif"/>
      <family val="2"/>
      <charset val="204"/>
    </font>
    <font>
      <sz val="14"/>
      <color theme="1"/>
      <name val="Segoe UI Semibold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b/>
      <sz val="18"/>
      <color theme="1"/>
      <name val="Century Gothic"/>
      <family val="2"/>
      <charset val="204"/>
    </font>
    <font>
      <b/>
      <sz val="18"/>
      <color rgb="FF00B0F0"/>
      <name val="Century Gothic"/>
      <family val="2"/>
      <charset val="204"/>
    </font>
    <font>
      <sz val="11"/>
      <color theme="1"/>
      <name val="Segoe UI"/>
      <family val="2"/>
      <charset val="204"/>
    </font>
    <font>
      <sz val="20"/>
      <color theme="0" tint="-0.3499862666707357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70C0"/>
      <name val="Segoe U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b/>
      <sz val="14"/>
      <color rgb="FFFF0000"/>
      <name val="Century Gothic"/>
      <family val="2"/>
      <charset val="204"/>
    </font>
    <font>
      <sz val="11"/>
      <color theme="1"/>
      <name val="Times New Roman"/>
      <family val="1"/>
      <charset val="204"/>
    </font>
    <font>
      <sz val="11"/>
      <color rgb="FF1F497D"/>
      <name val="Calibri"/>
      <family val="2"/>
      <charset val="204"/>
      <scheme val="minor"/>
    </font>
    <font>
      <b/>
      <sz val="10"/>
      <color theme="1"/>
      <name val="MS Reference Sans Serif"/>
      <family val="2"/>
      <charset val="204"/>
    </font>
    <font>
      <b/>
      <sz val="11"/>
      <color theme="1"/>
      <name val="MS Reference Sans Serif"/>
      <family val="2"/>
      <charset val="204"/>
    </font>
    <font>
      <b/>
      <i/>
      <sz val="11"/>
      <color theme="1"/>
      <name val="MS Reference Sans Serif"/>
      <family val="2"/>
      <charset val="204"/>
    </font>
    <font>
      <sz val="12"/>
      <color theme="1"/>
      <name val="MS Reference Sans Serif"/>
      <family val="2"/>
      <charset val="204"/>
    </font>
    <font>
      <i/>
      <sz val="12"/>
      <color theme="1"/>
      <name val="MS Reference Sans Serif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0"/>
      <color theme="1"/>
      <name val="MS Reference Sans Serif"/>
      <family val="2"/>
      <charset val="204"/>
    </font>
    <font>
      <sz val="10"/>
      <color rgb="FF000000"/>
      <name val="MS Reference Sans Serif"/>
      <family val="2"/>
      <charset val="204"/>
    </font>
    <font>
      <b/>
      <sz val="10"/>
      <color rgb="FF000000"/>
      <name val="MS Reference Sans Serif"/>
      <family val="2"/>
      <charset val="204"/>
    </font>
    <font>
      <sz val="9"/>
      <color theme="1"/>
      <name val="Segoe UI"/>
      <family val="2"/>
      <charset val="204"/>
    </font>
    <font>
      <sz val="7"/>
      <color theme="1"/>
      <name val="Segoe UI"/>
      <family val="2"/>
      <charset val="204"/>
    </font>
    <font>
      <vertAlign val="superscript"/>
      <sz val="10"/>
      <color theme="1"/>
      <name val="Segoe UI"/>
      <family val="2"/>
      <charset val="204"/>
    </font>
    <font>
      <sz val="8"/>
      <color theme="1"/>
      <name val="Segoe UI"/>
      <family val="2"/>
      <charset val="204"/>
    </font>
    <font>
      <i/>
      <sz val="8"/>
      <color rgb="FF404040"/>
      <name val="Segoe UI"/>
      <family val="2"/>
      <charset val="204"/>
    </font>
    <font>
      <i/>
      <sz val="9"/>
      <color theme="1"/>
      <name val="Segoe UI"/>
      <family val="2"/>
      <charset val="204"/>
    </font>
    <font>
      <i/>
      <sz val="8"/>
      <color theme="1"/>
      <name val="Segoe UI"/>
      <family val="2"/>
      <charset val="204"/>
    </font>
    <font>
      <sz val="10"/>
      <color rgb="FF000000"/>
      <name val="Segoe UI Semibold"/>
      <family val="2"/>
      <charset val="204"/>
    </font>
    <font>
      <vertAlign val="superscript"/>
      <sz val="10"/>
      <color rgb="FF000000"/>
      <name val="Segoe UI Semibold"/>
      <family val="2"/>
      <charset val="204"/>
    </font>
    <font>
      <b/>
      <sz val="12"/>
      <color theme="1"/>
      <name val="Segoe UI Semibold"/>
      <family val="2"/>
      <charset val="204"/>
    </font>
    <font>
      <sz val="9"/>
      <color rgb="FF0070C0"/>
      <name val="Segoe UI Semibold"/>
      <family val="2"/>
      <charset val="204"/>
    </font>
    <font>
      <sz val="7"/>
      <color rgb="FF0070C0"/>
      <name val="Segoe UI Semibold"/>
      <family val="2"/>
      <charset val="204"/>
    </font>
    <font>
      <vertAlign val="superscript"/>
      <sz val="10"/>
      <color rgb="FF0070C0"/>
      <name val="Segoe UI Semibold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7030A0"/>
      <name val="Arial"/>
      <family val="2"/>
      <charset val="204"/>
    </font>
    <font>
      <sz val="11"/>
      <color theme="1" tint="0.49998474074526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3F1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FA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medium">
        <color theme="4" tint="0.39991454817346722"/>
      </right>
      <top/>
      <bottom/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/>
      <top/>
      <bottom/>
      <diagonal/>
    </border>
    <border>
      <left/>
      <right style="medium">
        <color theme="4" tint="0.39991454817346722"/>
      </right>
      <top/>
      <bottom/>
      <diagonal/>
    </border>
    <border>
      <left style="medium">
        <color theme="4" tint="0.39991454817346722"/>
      </left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1454817346722"/>
      </bottom>
      <diagonal/>
    </border>
    <border>
      <left/>
      <right style="medium">
        <color theme="4" tint="0.39991454817346722"/>
      </right>
      <top/>
      <bottom style="medium">
        <color theme="4" tint="0.39991454817346722"/>
      </bottom>
      <diagonal/>
    </border>
    <border>
      <left style="medium">
        <color theme="4" tint="0.39988402966399123"/>
      </left>
      <right style="medium">
        <color theme="4" tint="0.39991454817346722"/>
      </right>
      <top/>
      <bottom/>
      <diagonal/>
    </border>
    <border>
      <left style="medium">
        <color theme="4" tint="0.39991454817346722"/>
      </left>
      <right style="medium">
        <color theme="4" tint="0.39988402966399123"/>
      </right>
      <top/>
      <bottom/>
      <diagonal/>
    </border>
    <border>
      <left style="medium">
        <color theme="4" tint="0.39991454817346722"/>
      </left>
      <right style="medium">
        <color theme="4" tint="0.399945066682943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6" fillId="0" borderId="0"/>
    <xf numFmtId="0" fontId="46" fillId="0" borderId="0" applyNumberForma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0" borderId="0" xfId="0" applyFont="1"/>
    <xf numFmtId="0" fontId="5" fillId="0" borderId="0" xfId="0" applyFont="1" applyBorder="1"/>
    <xf numFmtId="49" fontId="5" fillId="0" borderId="0" xfId="0" applyNumberFormat="1" applyFont="1" applyBorder="1"/>
    <xf numFmtId="0" fontId="5" fillId="0" borderId="0" xfId="0" applyFont="1" applyFill="1" applyBorder="1"/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49" fontId="5" fillId="0" borderId="0" xfId="0" applyNumberFormat="1" applyFont="1"/>
    <xf numFmtId="49" fontId="7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49" fontId="5" fillId="0" borderId="7" xfId="0" applyNumberFormat="1" applyFont="1" applyBorder="1"/>
    <xf numFmtId="0" fontId="5" fillId="0" borderId="7" xfId="0" applyFont="1" applyFill="1" applyBorder="1"/>
    <xf numFmtId="0" fontId="5" fillId="0" borderId="8" xfId="0" applyFont="1" applyBorder="1"/>
    <xf numFmtId="0" fontId="4" fillId="3" borderId="0" xfId="0" applyFont="1" applyFill="1" applyBorder="1" applyAlignment="1">
      <alignment vertical="top" wrapText="1"/>
    </xf>
    <xf numFmtId="0" fontId="5" fillId="0" borderId="3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top" wrapText="1"/>
    </xf>
    <xf numFmtId="0" fontId="5" fillId="0" borderId="8" xfId="0" applyFont="1" applyFill="1" applyBorder="1"/>
    <xf numFmtId="0" fontId="5" fillId="0" borderId="3" xfId="0" applyFont="1" applyFill="1" applyBorder="1" applyAlignment="1">
      <alignment vertical="top" wrapText="1"/>
    </xf>
    <xf numFmtId="49" fontId="5" fillId="0" borderId="4" xfId="0" applyNumberFormat="1" applyFont="1" applyBorder="1"/>
    <xf numFmtId="49" fontId="5" fillId="0" borderId="6" xfId="0" applyNumberFormat="1" applyFont="1" applyBorder="1"/>
    <xf numFmtId="0" fontId="5" fillId="0" borderId="9" xfId="0" applyFont="1" applyBorder="1"/>
    <xf numFmtId="49" fontId="5" fillId="0" borderId="9" xfId="0" applyNumberFormat="1" applyFont="1" applyBorder="1"/>
    <xf numFmtId="0" fontId="5" fillId="0" borderId="10" xfId="0" applyFont="1" applyBorder="1"/>
    <xf numFmtId="0" fontId="2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9" fontId="2" fillId="0" borderId="7" xfId="0" applyNumberFormat="1" applyFont="1" applyBorder="1"/>
    <xf numFmtId="0" fontId="2" fillId="0" borderId="7" xfId="0" applyFont="1" applyFill="1" applyBorder="1"/>
    <xf numFmtId="0" fontId="5" fillId="0" borderId="11" xfId="0" applyFont="1" applyBorder="1"/>
    <xf numFmtId="0" fontId="5" fillId="0" borderId="12" xfId="0" applyFont="1" applyBorder="1"/>
    <xf numFmtId="49" fontId="5" fillId="0" borderId="12" xfId="0" applyNumberFormat="1" applyFont="1" applyBorder="1"/>
    <xf numFmtId="0" fontId="5" fillId="0" borderId="12" xfId="0" applyFont="1" applyFill="1" applyBorder="1"/>
    <xf numFmtId="0" fontId="5" fillId="0" borderId="13" xfId="0" applyFont="1" applyBorder="1"/>
    <xf numFmtId="49" fontId="5" fillId="0" borderId="14" xfId="0" applyNumberFormat="1" applyFont="1" applyBorder="1"/>
    <xf numFmtId="49" fontId="5" fillId="0" borderId="15" xfId="0" applyNumberFormat="1" applyFont="1" applyBorder="1"/>
    <xf numFmtId="0" fontId="5" fillId="0" borderId="14" xfId="0" applyFont="1" applyBorder="1"/>
    <xf numFmtId="0" fontId="5" fillId="0" borderId="15" xfId="0" applyFont="1" applyBorder="1"/>
    <xf numFmtId="0" fontId="2" fillId="3" borderId="0" xfId="0" applyFont="1" applyFill="1" applyBorder="1" applyAlignment="1">
      <alignment vertical="top"/>
    </xf>
    <xf numFmtId="49" fontId="2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49" fontId="9" fillId="0" borderId="0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4" xfId="0" applyNumberFormat="1" applyFont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3" fillId="0" borderId="5" xfId="0" applyFont="1" applyFill="1" applyBorder="1"/>
    <xf numFmtId="0" fontId="2" fillId="0" borderId="5" xfId="0" applyFont="1" applyFill="1" applyBorder="1" applyAlignment="1">
      <alignment vertical="top" wrapText="1"/>
    </xf>
    <xf numFmtId="49" fontId="2" fillId="0" borderId="6" xfId="0" applyNumberFormat="1" applyFont="1" applyBorder="1"/>
    <xf numFmtId="0" fontId="2" fillId="0" borderId="8" xfId="0" applyFont="1" applyFill="1" applyBorder="1"/>
    <xf numFmtId="49" fontId="9" fillId="0" borderId="11" xfId="0" applyNumberFormat="1" applyFont="1" applyBorder="1"/>
    <xf numFmtId="49" fontId="2" fillId="0" borderId="12" xfId="0" applyNumberFormat="1" applyFont="1" applyBorder="1"/>
    <xf numFmtId="0" fontId="2" fillId="0" borderId="12" xfId="0" applyFont="1" applyBorder="1"/>
    <xf numFmtId="0" fontId="2" fillId="0" borderId="13" xfId="0" applyFont="1" applyFill="1" applyBorder="1"/>
    <xf numFmtId="49" fontId="2" fillId="0" borderId="14" xfId="0" applyNumberFormat="1" applyFont="1" applyBorder="1"/>
    <xf numFmtId="0" fontId="2" fillId="0" borderId="15" xfId="0" applyFont="1" applyFill="1" applyBorder="1"/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vertical="top" wrapText="1"/>
    </xf>
    <xf numFmtId="49" fontId="2" fillId="0" borderId="16" xfId="0" applyNumberFormat="1" applyFont="1" applyBorder="1"/>
    <xf numFmtId="49" fontId="2" fillId="0" borderId="17" xfId="0" applyNumberFormat="1" applyFont="1" applyBorder="1"/>
    <xf numFmtId="0" fontId="2" fillId="0" borderId="17" xfId="0" applyFont="1" applyBorder="1"/>
    <xf numFmtId="0" fontId="2" fillId="0" borderId="18" xfId="0" applyFont="1" applyFill="1" applyBorder="1"/>
    <xf numFmtId="0" fontId="2" fillId="0" borderId="3" xfId="0" applyFont="1" applyFill="1" applyBorder="1" applyAlignment="1">
      <alignment wrapText="1"/>
    </xf>
    <xf numFmtId="49" fontId="9" fillId="0" borderId="12" xfId="0" applyNumberFormat="1" applyFont="1" applyBorder="1"/>
    <xf numFmtId="49" fontId="9" fillId="0" borderId="2" xfId="0" applyNumberFormat="1" applyFont="1" applyBorder="1"/>
    <xf numFmtId="0" fontId="2" fillId="0" borderId="3" xfId="0" applyFont="1" applyFill="1" applyBorder="1" applyAlignment="1">
      <alignment vertical="top" wrapText="1"/>
    </xf>
    <xf numFmtId="0" fontId="2" fillId="0" borderId="10" xfId="0" applyFont="1" applyFill="1" applyBorder="1"/>
    <xf numFmtId="0" fontId="2" fillId="0" borderId="10" xfId="0" applyFont="1" applyFill="1" applyBorder="1" applyAlignment="1">
      <alignment wrapText="1"/>
    </xf>
    <xf numFmtId="0" fontId="3" fillId="0" borderId="10" xfId="0" applyFont="1" applyFill="1" applyBorder="1"/>
    <xf numFmtId="0" fontId="2" fillId="0" borderId="10" xfId="0" applyFont="1" applyFill="1" applyBorder="1" applyAlignment="1">
      <alignment vertical="top" wrapText="1"/>
    </xf>
    <xf numFmtId="49" fontId="10" fillId="0" borderId="0" xfId="0" applyNumberFormat="1" applyFont="1"/>
    <xf numFmtId="0" fontId="5" fillId="0" borderId="0" xfId="0" applyFont="1" applyAlignment="1">
      <alignment vertical="top" wrapText="1"/>
    </xf>
    <xf numFmtId="0" fontId="5" fillId="0" borderId="19" xfId="0" applyFont="1" applyBorder="1"/>
    <xf numFmtId="0" fontId="5" fillId="0" borderId="20" xfId="0" applyFont="1" applyBorder="1"/>
    <xf numFmtId="49" fontId="2" fillId="0" borderId="5" xfId="0" applyNumberFormat="1" applyFont="1" applyBorder="1"/>
    <xf numFmtId="0" fontId="2" fillId="0" borderId="12" xfId="0" applyFont="1" applyFill="1" applyBorder="1"/>
    <xf numFmtId="0" fontId="2" fillId="0" borderId="17" xfId="0" applyFont="1" applyFill="1" applyBorder="1"/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5" fillId="0" borderId="21" xfId="0" applyFont="1" applyBorder="1"/>
    <xf numFmtId="49" fontId="12" fillId="0" borderId="0" xfId="0" applyNumberFormat="1" applyFont="1" applyBorder="1"/>
    <xf numFmtId="0" fontId="12" fillId="0" borderId="0" xfId="0" applyFont="1"/>
    <xf numFmtId="49" fontId="12" fillId="0" borderId="0" xfId="0" applyNumberFormat="1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49" fontId="12" fillId="0" borderId="0" xfId="0" applyNumberFormat="1" applyFont="1" applyBorder="1" applyAlignment="1">
      <alignment vertical="top"/>
    </xf>
    <xf numFmtId="0" fontId="1" fillId="4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left" indent="3"/>
    </xf>
    <xf numFmtId="0" fontId="0" fillId="2" borderId="0" xfId="0" applyFont="1" applyFill="1" applyAlignment="1">
      <alignment horizontal="left" indent="8"/>
    </xf>
    <xf numFmtId="0" fontId="13" fillId="0" borderId="0" xfId="0" applyFont="1"/>
    <xf numFmtId="0" fontId="12" fillId="0" borderId="2" xfId="0" applyFont="1" applyBorder="1" applyAlignment="1"/>
    <xf numFmtId="0" fontId="15" fillId="3" borderId="0" xfId="0" applyFont="1" applyFill="1" applyBorder="1" applyAlignment="1">
      <alignment vertical="top" wrapText="1"/>
    </xf>
    <xf numFmtId="0" fontId="9" fillId="0" borderId="2" xfId="0" applyFont="1" applyBorder="1" applyAlignment="1"/>
    <xf numFmtId="0" fontId="9" fillId="0" borderId="2" xfId="0" applyFont="1" applyBorder="1"/>
    <xf numFmtId="0" fontId="15" fillId="3" borderId="0" xfId="0" applyFont="1" applyFill="1" applyAlignment="1">
      <alignment vertical="top" wrapText="1"/>
    </xf>
    <xf numFmtId="49" fontId="12" fillId="0" borderId="2" xfId="0" applyNumberFormat="1" applyFont="1" applyBorder="1"/>
    <xf numFmtId="0" fontId="5" fillId="0" borderId="0" xfId="0" applyFont="1" applyBorder="1" applyAlignment="1">
      <alignment vertical="top" wrapText="1"/>
    </xf>
    <xf numFmtId="49" fontId="12" fillId="0" borderId="1" xfId="0" applyNumberFormat="1" applyFont="1" applyBorder="1"/>
    <xf numFmtId="49" fontId="12" fillId="0" borderId="4" xfId="0" applyNumberFormat="1" applyFont="1" applyBorder="1"/>
    <xf numFmtId="49" fontId="12" fillId="0" borderId="4" xfId="0" applyNumberFormat="1" applyFont="1" applyBorder="1" applyAlignment="1">
      <alignment vertical="top"/>
    </xf>
    <xf numFmtId="0" fontId="5" fillId="5" borderId="0" xfId="0" applyFont="1" applyFill="1" applyBorder="1"/>
    <xf numFmtId="0" fontId="6" fillId="6" borderId="0" xfId="0" applyFont="1" applyFill="1" applyBorder="1" applyAlignment="1">
      <alignment horizontal="left" vertical="top" wrapText="1"/>
    </xf>
    <xf numFmtId="0" fontId="14" fillId="0" borderId="0" xfId="1" applyFont="1"/>
    <xf numFmtId="0" fontId="8" fillId="0" borderId="0" xfId="1" applyFont="1"/>
    <xf numFmtId="0" fontId="16" fillId="0" borderId="0" xfId="1"/>
    <xf numFmtId="0" fontId="17" fillId="0" borderId="0" xfId="1" applyFont="1" applyFill="1" applyAlignment="1">
      <alignment horizontal="left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Protection="1">
      <protection locked="0"/>
    </xf>
    <xf numFmtId="0" fontId="0" fillId="9" borderId="0" xfId="0" applyFill="1"/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23" xfId="0" applyFill="1" applyBorder="1"/>
    <xf numFmtId="0" fontId="1" fillId="0" borderId="23" xfId="0" applyFont="1" applyBorder="1"/>
    <xf numFmtId="0" fontId="1" fillId="0" borderId="0" xfId="0" applyFont="1" applyBorder="1"/>
    <xf numFmtId="0" fontId="1" fillId="0" borderId="22" xfId="0" applyFont="1" applyBorder="1"/>
    <xf numFmtId="164" fontId="2" fillId="0" borderId="0" xfId="0" applyNumberFormat="1" applyFont="1"/>
    <xf numFmtId="0" fontId="0" fillId="0" borderId="0" xfId="0" applyFont="1"/>
    <xf numFmtId="0" fontId="2" fillId="0" borderId="0" xfId="0" applyFont="1" applyFill="1" applyBorder="1" applyAlignment="1">
      <alignment vertical="top" wrapText="1"/>
    </xf>
    <xf numFmtId="0" fontId="0" fillId="2" borderId="0" xfId="0" applyFill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7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indent="2"/>
    </xf>
    <xf numFmtId="0" fontId="24" fillId="0" borderId="0" xfId="0" applyFont="1" applyAlignment="1">
      <alignment horizontal="left" indent="2"/>
    </xf>
    <xf numFmtId="0" fontId="26" fillId="0" borderId="0" xfId="0" applyFont="1" applyAlignment="1">
      <alignment horizontal="left" indent="2"/>
    </xf>
    <xf numFmtId="0" fontId="0" fillId="10" borderId="0" xfId="0" applyFill="1"/>
    <xf numFmtId="0" fontId="0" fillId="11" borderId="0" xfId="0" applyFill="1" applyAlignment="1">
      <alignment horizontal="left" indent="2"/>
    </xf>
    <xf numFmtId="0" fontId="1" fillId="11" borderId="0" xfId="0" applyFont="1" applyFill="1" applyAlignment="1">
      <alignment vertical="top"/>
    </xf>
    <xf numFmtId="0" fontId="0" fillId="11" borderId="0" xfId="0" applyFill="1" applyAlignment="1">
      <alignment horizontal="left" vertical="top" indent="2"/>
    </xf>
    <xf numFmtId="0" fontId="0" fillId="11" borderId="0" xfId="0" applyFill="1" applyAlignment="1">
      <alignment horizontal="left" vertical="top" wrapText="1" indent="2"/>
    </xf>
    <xf numFmtId="0" fontId="1" fillId="11" borderId="0" xfId="0" applyFont="1" applyFill="1" applyAlignment="1">
      <alignment horizontal="left" vertical="top"/>
    </xf>
    <xf numFmtId="0" fontId="0" fillId="11" borderId="0" xfId="0" applyFill="1" applyAlignment="1">
      <alignment horizontal="left" wrapText="1" indent="2"/>
    </xf>
    <xf numFmtId="0" fontId="1" fillId="2" borderId="0" xfId="0" applyFont="1" applyFill="1"/>
    <xf numFmtId="0" fontId="8" fillId="0" borderId="0" xfId="0" applyFont="1"/>
    <xf numFmtId="0" fontId="1" fillId="11" borderId="0" xfId="0" applyFont="1" applyFill="1" applyAlignment="1">
      <alignment horizontal="left"/>
    </xf>
    <xf numFmtId="0" fontId="15" fillId="3" borderId="0" xfId="0" applyFont="1" applyFill="1" applyBorder="1" applyAlignment="1">
      <alignment vertical="top"/>
    </xf>
    <xf numFmtId="0" fontId="5" fillId="0" borderId="2" xfId="0" applyFont="1" applyBorder="1" applyAlignment="1"/>
    <xf numFmtId="0" fontId="12" fillId="0" borderId="0" xfId="0" applyNumberFormat="1" applyFont="1"/>
    <xf numFmtId="0" fontId="12" fillId="0" borderId="0" xfId="0" applyNumberFormat="1" applyFont="1" applyAlignment="1">
      <alignment vertical="top"/>
    </xf>
    <xf numFmtId="0" fontId="15" fillId="3" borderId="0" xfId="0" applyNumberFormat="1" applyFont="1" applyFill="1" applyAlignment="1">
      <alignment vertical="top" wrapText="1"/>
    </xf>
    <xf numFmtId="0" fontId="12" fillId="0" borderId="0" xfId="0" applyNumberFormat="1" applyFont="1" applyBorder="1" applyAlignment="1">
      <alignment vertical="top"/>
    </xf>
    <xf numFmtId="0" fontId="0" fillId="2" borderId="0" xfId="0" applyFill="1" applyAlignment="1">
      <alignment horizontal="justify" vertical="center"/>
    </xf>
    <xf numFmtId="0" fontId="15" fillId="3" borderId="0" xfId="0" applyNumberFormat="1" applyFont="1" applyFill="1" applyBorder="1" applyAlignment="1">
      <alignment vertical="top" wrapText="1"/>
    </xf>
    <xf numFmtId="0" fontId="0" fillId="0" borderId="0" xfId="0" applyAlignment="1"/>
    <xf numFmtId="0" fontId="5" fillId="0" borderId="0" xfId="0" applyFont="1" applyAlignment="1">
      <alignment horizontal="right" vertical="top"/>
    </xf>
    <xf numFmtId="0" fontId="33" fillId="0" borderId="24" xfId="0" applyFont="1" applyFill="1" applyBorder="1" applyAlignment="1">
      <alignment horizontal="left" vertical="center" wrapText="1" indent="1"/>
    </xf>
    <xf numFmtId="0" fontId="36" fillId="6" borderId="24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28" fillId="0" borderId="0" xfId="0" applyFont="1"/>
    <xf numFmtId="0" fontId="42" fillId="0" borderId="0" xfId="0" applyFont="1" applyAlignment="1">
      <alignment vertical="center"/>
    </xf>
    <xf numFmtId="0" fontId="43" fillId="3" borderId="24" xfId="0" applyFont="1" applyFill="1" applyBorder="1" applyAlignment="1">
      <alignment horizontal="left" vertical="center" wrapText="1"/>
    </xf>
    <xf numFmtId="0" fontId="43" fillId="3" borderId="24" xfId="0" applyFont="1" applyFill="1" applyBorder="1" applyAlignment="1">
      <alignment horizontal="center" vertical="center" wrapText="1"/>
    </xf>
    <xf numFmtId="0" fontId="43" fillId="3" borderId="24" xfId="0" applyFont="1" applyFill="1" applyBorder="1" applyAlignment="1">
      <alignment vertical="center" wrapText="1"/>
    </xf>
    <xf numFmtId="0" fontId="36" fillId="0" borderId="24" xfId="0" applyFont="1" applyFill="1" applyBorder="1" applyAlignment="1">
      <alignment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8" fillId="0" borderId="0" xfId="0" applyFont="1" applyProtection="1">
      <protection locked="0"/>
    </xf>
    <xf numFmtId="0" fontId="36" fillId="6" borderId="24" xfId="0" applyFont="1" applyFill="1" applyBorder="1" applyAlignment="1" applyProtection="1">
      <alignment horizontal="center" vertical="center" wrapText="1"/>
      <protection locked="0"/>
    </xf>
    <xf numFmtId="0" fontId="40" fillId="12" borderId="24" xfId="0" applyFont="1" applyFill="1" applyBorder="1" applyAlignment="1">
      <alignment horizontal="center" vertical="center" wrapText="1"/>
    </xf>
    <xf numFmtId="0" fontId="46" fillId="0" borderId="0" xfId="2"/>
    <xf numFmtId="0" fontId="47" fillId="0" borderId="0" xfId="0" applyFont="1" applyAlignment="1">
      <alignment horizontal="right"/>
    </xf>
    <xf numFmtId="0" fontId="33" fillId="0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0" fillId="0" borderId="0" xfId="0" applyFill="1"/>
    <xf numFmtId="0" fontId="48" fillId="0" borderId="0" xfId="0" applyFont="1"/>
    <xf numFmtId="49" fontId="7" fillId="0" borderId="0" xfId="0" applyNumberFormat="1" applyFont="1" applyAlignment="1">
      <alignment horizontal="left" wrapText="1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43" fillId="3" borderId="24" xfId="0" applyFont="1" applyFill="1" applyBorder="1" applyAlignment="1">
      <alignment horizontal="center" vertical="center" wrapText="1"/>
    </xf>
    <xf numFmtId="0" fontId="33" fillId="6" borderId="25" xfId="0" applyFont="1" applyFill="1" applyBorder="1" applyAlignment="1" applyProtection="1">
      <alignment horizontal="center" vertical="center" wrapText="1"/>
      <protection locked="0"/>
    </xf>
    <xf numFmtId="0" fontId="33" fillId="6" borderId="26" xfId="0" applyFont="1" applyFill="1" applyBorder="1" applyAlignment="1" applyProtection="1">
      <alignment horizontal="center" vertical="center" wrapText="1"/>
      <protection locked="0"/>
    </xf>
    <xf numFmtId="0" fontId="40" fillId="12" borderId="24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left" vertical="center" wrapText="1" indent="1"/>
    </xf>
    <xf numFmtId="0" fontId="29" fillId="0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216"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ont>
        <color rgb="FF000000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9999"/>
      <color rgb="FFE3F1FD"/>
      <color rgb="FFFFCCCC"/>
      <color rgb="FFF0F0F0"/>
      <color rgb="FFFFFF99"/>
      <color rgb="FFFFFFCC"/>
      <color rgb="FFFFCC99"/>
      <color rgb="FF00FF99"/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057;&#1090;&#1072;&#1090;&#1091;&#1089; &#1079;&#1072;&#1087;&#1086;&#1083;&#1085;&#1077;&#1085;&#1080;&#1103;'!A1"/><Relationship Id="rId1" Type="http://schemas.openxmlformats.org/officeDocument/2006/relationships/hyperlink" Target="#'&#1050;&#1072;&#1082; &#1079;&#1072;&#1087;&#1086;&#1083;&#1085;&#1103;&#1090;&#1100; &#1092;&#1086;&#1088;&#1084;&#1091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7;&#1088;&#1072;&#1074;&#1082;&#1072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gif"/><Relationship Id="rId2" Type="http://schemas.openxmlformats.org/officeDocument/2006/relationships/image" Target="../media/image5.png"/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hyperlink" Target="#&#1057;&#1087;&#1088;&#1072;&#1074;&#1082;&#1072;!A1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101043</xdr:colOff>
      <xdr:row>0</xdr:row>
      <xdr:rowOff>0</xdr:rowOff>
    </xdr:from>
    <xdr:to>
      <xdr:col>5</xdr:col>
      <xdr:colOff>403260</xdr:colOff>
      <xdr:row>2</xdr:row>
      <xdr:rowOff>102323</xdr:rowOff>
    </xdr:to>
    <xdr:sp macro="[0]!ShowSection1" textlink="">
      <xdr:nvSpPr>
        <xdr:cNvPr id="9" name="Прямоугольник 8"/>
        <xdr:cNvSpPr/>
      </xdr:nvSpPr>
      <xdr:spPr>
        <a:xfrm>
          <a:off x="1320243" y="0"/>
          <a:ext cx="2131017" cy="464273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1. Общая информация о проекте</a:t>
          </a:r>
        </a:p>
      </xdr:txBody>
    </xdr:sp>
    <xdr:clientData/>
  </xdr:twoCellAnchor>
  <xdr:twoCellAnchor>
    <xdr:from>
      <xdr:col>5</xdr:col>
      <xdr:colOff>450185</xdr:colOff>
      <xdr:row>0</xdr:row>
      <xdr:rowOff>0</xdr:rowOff>
    </xdr:from>
    <xdr:to>
      <xdr:col>9</xdr:col>
      <xdr:colOff>142802</xdr:colOff>
      <xdr:row>2</xdr:row>
      <xdr:rowOff>104258</xdr:rowOff>
    </xdr:to>
    <xdr:sp macro="[0]!ShowSection2" textlink="">
      <xdr:nvSpPr>
        <xdr:cNvPr id="10" name="Прямоугольник 9"/>
        <xdr:cNvSpPr/>
      </xdr:nvSpPr>
      <xdr:spPr>
        <a:xfrm>
          <a:off x="3498185" y="0"/>
          <a:ext cx="2131017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2. Влияние на бизнес-процессы</a:t>
          </a:r>
        </a:p>
      </xdr:txBody>
    </xdr:sp>
    <xdr:clientData/>
  </xdr:twoCellAnchor>
  <xdr:twoCellAnchor>
    <xdr:from>
      <xdr:col>9</xdr:col>
      <xdr:colOff>189727</xdr:colOff>
      <xdr:row>0</xdr:row>
      <xdr:rowOff>0</xdr:rowOff>
    </xdr:from>
    <xdr:to>
      <xdr:col>12</xdr:col>
      <xdr:colOff>491944</xdr:colOff>
      <xdr:row>2</xdr:row>
      <xdr:rowOff>104258</xdr:rowOff>
    </xdr:to>
    <xdr:sp macro="[0]!ShowSection3" textlink="">
      <xdr:nvSpPr>
        <xdr:cNvPr id="11" name="Прямоугольник 10"/>
        <xdr:cNvSpPr/>
      </xdr:nvSpPr>
      <xdr:spPr>
        <a:xfrm>
          <a:off x="5676127" y="0"/>
          <a:ext cx="2131017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3. Этапы работ по проекту</a:t>
          </a:r>
        </a:p>
      </xdr:txBody>
    </xdr:sp>
    <xdr:clientData/>
  </xdr:twoCellAnchor>
  <xdr:twoCellAnchor>
    <xdr:from>
      <xdr:col>12</xdr:col>
      <xdr:colOff>538869</xdr:colOff>
      <xdr:row>0</xdr:row>
      <xdr:rowOff>0</xdr:rowOff>
    </xdr:from>
    <xdr:to>
      <xdr:col>16</xdr:col>
      <xdr:colOff>231047</xdr:colOff>
      <xdr:row>2</xdr:row>
      <xdr:rowOff>104258</xdr:rowOff>
    </xdr:to>
    <xdr:sp macro="[0]!ShowSection4" textlink="">
      <xdr:nvSpPr>
        <xdr:cNvPr id="12" name="Прямоугольник 11"/>
        <xdr:cNvSpPr/>
      </xdr:nvSpPr>
      <xdr:spPr>
        <a:xfrm>
          <a:off x="7854069" y="0"/>
          <a:ext cx="2130578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4. Внедрение и коммерциализация. Аналоги</a:t>
          </a:r>
        </a:p>
      </xdr:txBody>
    </xdr:sp>
    <xdr:clientData/>
  </xdr:twoCellAnchor>
  <xdr:twoCellAnchor>
    <xdr:from>
      <xdr:col>16</xdr:col>
      <xdr:colOff>277969</xdr:colOff>
      <xdr:row>0</xdr:row>
      <xdr:rowOff>0</xdr:rowOff>
    </xdr:from>
    <xdr:to>
      <xdr:col>19</xdr:col>
      <xdr:colOff>566682</xdr:colOff>
      <xdr:row>2</xdr:row>
      <xdr:rowOff>104258</xdr:rowOff>
    </xdr:to>
    <xdr:sp macro="[0]!ShowSection5" textlink="">
      <xdr:nvSpPr>
        <xdr:cNvPr id="13" name="Прямоугольник 12"/>
        <xdr:cNvSpPr/>
      </xdr:nvSpPr>
      <xdr:spPr>
        <a:xfrm>
          <a:off x="10031569" y="0"/>
          <a:ext cx="2117513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5. Риски проекта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544731</xdr:colOff>
      <xdr:row>2</xdr:row>
      <xdr:rowOff>94353</xdr:rowOff>
    </xdr:to>
    <xdr:sp macro="" textlink="">
      <xdr:nvSpPr>
        <xdr:cNvPr id="14" name="Прямоугольник 13">
          <a:hlinkClick xmlns:r="http://schemas.openxmlformats.org/officeDocument/2006/relationships" r:id="rId1"/>
        </xdr:cNvPr>
        <xdr:cNvSpPr/>
      </xdr:nvSpPr>
      <xdr:spPr>
        <a:xfrm>
          <a:off x="0" y="0"/>
          <a:ext cx="544731" cy="456303"/>
        </a:xfrm>
        <a:prstGeom prst="rect">
          <a:avLst/>
        </a:prstGeom>
        <a:gradFill>
          <a:gsLst>
            <a:gs pos="66000">
              <a:srgbClr val="F0F0F0"/>
            </a:gs>
            <a:gs pos="66000">
              <a:srgbClr val="DBDBDB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600" b="0">
              <a:solidFill>
                <a:schemeClr val="bg1">
                  <a:lumMod val="50000"/>
                </a:schemeClr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?</a:t>
          </a:r>
        </a:p>
      </xdr:txBody>
    </xdr:sp>
    <xdr:clientData/>
  </xdr:twoCellAnchor>
  <xdr:twoCellAnchor>
    <xdr:from>
      <xdr:col>0</xdr:col>
      <xdr:colOff>591656</xdr:colOff>
      <xdr:row>0</xdr:row>
      <xdr:rowOff>0</xdr:rowOff>
    </xdr:from>
    <xdr:to>
      <xdr:col>1</xdr:col>
      <xdr:colOff>504825</xdr:colOff>
      <xdr:row>2</xdr:row>
      <xdr:rowOff>94353</xdr:rowOff>
    </xdr:to>
    <xdr:sp macro="" textlink="">
      <xdr:nvSpPr>
        <xdr:cNvPr id="15" name="Прямоугольник 14">
          <a:hlinkClick xmlns:r="http://schemas.openxmlformats.org/officeDocument/2006/relationships" r:id="rId2"/>
        </xdr:cNvPr>
        <xdr:cNvSpPr/>
      </xdr:nvSpPr>
      <xdr:spPr>
        <a:xfrm>
          <a:off x="591656" y="0"/>
          <a:ext cx="522769" cy="456303"/>
        </a:xfrm>
        <a:prstGeom prst="rect">
          <a:avLst/>
        </a:prstGeom>
        <a:gradFill>
          <a:gsLst>
            <a:gs pos="66000">
              <a:srgbClr val="F0F0F0"/>
            </a:gs>
            <a:gs pos="66000">
              <a:srgbClr val="DBDBDB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600" b="0">
              <a:solidFill>
                <a:schemeClr val="bg1">
                  <a:lumMod val="50000"/>
                </a:schemeClr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</a:t>
          </a:r>
          <a:endParaRPr lang="ru-RU" sz="1600" b="0">
            <a:solidFill>
              <a:schemeClr val="bg1">
                <a:lumMod val="50000"/>
              </a:schemeClr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6419850</xdr:colOff>
      <xdr:row>123</xdr:row>
      <xdr:rowOff>19050</xdr:rowOff>
    </xdr:from>
    <xdr:to>
      <xdr:col>9</xdr:col>
      <xdr:colOff>9525</xdr:colOff>
      <xdr:row>124</xdr:row>
      <xdr:rowOff>142875</xdr:rowOff>
    </xdr:to>
    <xdr:sp macro="[0]!AddKeyItem" textlink="">
      <xdr:nvSpPr>
        <xdr:cNvPr id="10" name="Прямоугольник 9"/>
        <xdr:cNvSpPr/>
      </xdr:nvSpPr>
      <xdr:spPr>
        <a:xfrm>
          <a:off x="7696200" y="7962900"/>
          <a:ext cx="4267200" cy="3048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показатель</a:t>
          </a:r>
        </a:p>
      </xdr:txBody>
    </xdr:sp>
    <xdr:clientData fPrintsWithSheet="0"/>
  </xdr:twoCellAnchor>
  <xdr:twoCellAnchor>
    <xdr:from>
      <xdr:col>5</xdr:col>
      <xdr:colOff>6419850</xdr:colOff>
      <xdr:row>119</xdr:row>
      <xdr:rowOff>19050</xdr:rowOff>
    </xdr:from>
    <xdr:to>
      <xdr:col>9</xdr:col>
      <xdr:colOff>9525</xdr:colOff>
      <xdr:row>120</xdr:row>
      <xdr:rowOff>133350</xdr:rowOff>
    </xdr:to>
    <xdr:sp macro="[0]!AddProcess" textlink="">
      <xdr:nvSpPr>
        <xdr:cNvPr id="20" name="Прямоугольник 19"/>
        <xdr:cNvSpPr/>
      </xdr:nvSpPr>
      <xdr:spPr>
        <a:xfrm>
          <a:off x="7696200" y="5276850"/>
          <a:ext cx="4267200" cy="3048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процесс</a:t>
          </a:r>
        </a:p>
      </xdr:txBody>
    </xdr:sp>
    <xdr:clientData fPrintsWithSheet="0"/>
  </xdr:twoCellAnchor>
  <xdr:twoCellAnchor>
    <xdr:from>
      <xdr:col>4</xdr:col>
      <xdr:colOff>5793</xdr:colOff>
      <xdr:row>0</xdr:row>
      <xdr:rowOff>0</xdr:rowOff>
    </xdr:from>
    <xdr:to>
      <xdr:col>5</xdr:col>
      <xdr:colOff>1355760</xdr:colOff>
      <xdr:row>4</xdr:row>
      <xdr:rowOff>7073</xdr:rowOff>
    </xdr:to>
    <xdr:sp macro="[0]!ShowSection1" textlink="">
      <xdr:nvSpPr>
        <xdr:cNvPr id="129" name="Прямоугольник 128"/>
        <xdr:cNvSpPr/>
      </xdr:nvSpPr>
      <xdr:spPr>
        <a:xfrm>
          <a:off x="834468" y="0"/>
          <a:ext cx="2131017" cy="464273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1. Общая информация о проекте</a:t>
          </a:r>
        </a:p>
      </xdr:txBody>
    </xdr:sp>
    <xdr:clientData/>
  </xdr:twoCellAnchor>
  <xdr:twoCellAnchor>
    <xdr:from>
      <xdr:col>5</xdr:col>
      <xdr:colOff>1402685</xdr:colOff>
      <xdr:row>0</xdr:row>
      <xdr:rowOff>0</xdr:rowOff>
    </xdr:from>
    <xdr:to>
      <xdr:col>5</xdr:col>
      <xdr:colOff>3533702</xdr:colOff>
      <xdr:row>4</xdr:row>
      <xdr:rowOff>9008</xdr:rowOff>
    </xdr:to>
    <xdr:sp macro="[0]!ShowSection2" textlink="">
      <xdr:nvSpPr>
        <xdr:cNvPr id="130" name="Прямоугольник 129"/>
        <xdr:cNvSpPr/>
      </xdr:nvSpPr>
      <xdr:spPr>
        <a:xfrm>
          <a:off x="3012410" y="0"/>
          <a:ext cx="2131017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2. Влияние на бизнес-процессы</a:t>
          </a:r>
        </a:p>
      </xdr:txBody>
    </xdr:sp>
    <xdr:clientData/>
  </xdr:twoCellAnchor>
  <xdr:twoCellAnchor>
    <xdr:from>
      <xdr:col>5</xdr:col>
      <xdr:colOff>3580627</xdr:colOff>
      <xdr:row>0</xdr:row>
      <xdr:rowOff>0</xdr:rowOff>
    </xdr:from>
    <xdr:to>
      <xdr:col>5</xdr:col>
      <xdr:colOff>5711644</xdr:colOff>
      <xdr:row>4</xdr:row>
      <xdr:rowOff>9008</xdr:rowOff>
    </xdr:to>
    <xdr:sp macro="[0]!ShowSection3" textlink="">
      <xdr:nvSpPr>
        <xdr:cNvPr id="131" name="Прямоугольник 130"/>
        <xdr:cNvSpPr/>
      </xdr:nvSpPr>
      <xdr:spPr>
        <a:xfrm>
          <a:off x="5190352" y="0"/>
          <a:ext cx="2131017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3. Этапы работ по проекту</a:t>
          </a:r>
        </a:p>
      </xdr:txBody>
    </xdr:sp>
    <xdr:clientData/>
  </xdr:twoCellAnchor>
  <xdr:twoCellAnchor>
    <xdr:from>
      <xdr:col>5</xdr:col>
      <xdr:colOff>5758569</xdr:colOff>
      <xdr:row>0</xdr:row>
      <xdr:rowOff>0</xdr:rowOff>
    </xdr:from>
    <xdr:to>
      <xdr:col>5</xdr:col>
      <xdr:colOff>7889147</xdr:colOff>
      <xdr:row>4</xdr:row>
      <xdr:rowOff>9008</xdr:rowOff>
    </xdr:to>
    <xdr:sp macro="[0]!ShowSection4" textlink="">
      <xdr:nvSpPr>
        <xdr:cNvPr id="132" name="Прямоугольник 131"/>
        <xdr:cNvSpPr/>
      </xdr:nvSpPr>
      <xdr:spPr>
        <a:xfrm>
          <a:off x="7368294" y="0"/>
          <a:ext cx="2130578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4. Внедрение и коммерциализация. Аналоги</a:t>
          </a:r>
        </a:p>
      </xdr:txBody>
    </xdr:sp>
    <xdr:clientData/>
  </xdr:twoCellAnchor>
  <xdr:twoCellAnchor>
    <xdr:from>
      <xdr:col>5</xdr:col>
      <xdr:colOff>7936069</xdr:colOff>
      <xdr:row>0</xdr:row>
      <xdr:rowOff>0</xdr:rowOff>
    </xdr:from>
    <xdr:to>
      <xdr:col>8</xdr:col>
      <xdr:colOff>223782</xdr:colOff>
      <xdr:row>4</xdr:row>
      <xdr:rowOff>9008</xdr:rowOff>
    </xdr:to>
    <xdr:sp macro="[0]!ShowSection5" textlink="">
      <xdr:nvSpPr>
        <xdr:cNvPr id="133" name="Прямоугольник 132"/>
        <xdr:cNvSpPr/>
      </xdr:nvSpPr>
      <xdr:spPr>
        <a:xfrm>
          <a:off x="9545794" y="0"/>
          <a:ext cx="2117513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5. Риски проекта</a:t>
          </a:r>
        </a:p>
      </xdr:txBody>
    </xdr:sp>
    <xdr:clientData/>
  </xdr:twoCellAnchor>
  <xdr:twoCellAnchor>
    <xdr:from>
      <xdr:col>5</xdr:col>
      <xdr:colOff>6419850</xdr:colOff>
      <xdr:row>71</xdr:row>
      <xdr:rowOff>19050</xdr:rowOff>
    </xdr:from>
    <xdr:to>
      <xdr:col>9</xdr:col>
      <xdr:colOff>9525</xdr:colOff>
      <xdr:row>72</xdr:row>
      <xdr:rowOff>142875</xdr:rowOff>
    </xdr:to>
    <xdr:sp macro="[0]!AddResult" textlink="">
      <xdr:nvSpPr>
        <xdr:cNvPr id="15" name="Прямоугольник 14"/>
        <xdr:cNvSpPr/>
      </xdr:nvSpPr>
      <xdr:spPr>
        <a:xfrm>
          <a:off x="8029575" y="5057775"/>
          <a:ext cx="3914775" cy="3048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достигнутый результат</a:t>
          </a:r>
        </a:p>
      </xdr:txBody>
    </xdr:sp>
    <xdr:clientData fPrintsWithSheet="0"/>
  </xdr:twoCellAnchor>
  <xdr:twoCellAnchor>
    <xdr:from>
      <xdr:col>2</xdr:col>
      <xdr:colOff>2337</xdr:colOff>
      <xdr:row>171</xdr:row>
      <xdr:rowOff>62541</xdr:rowOff>
    </xdr:from>
    <xdr:to>
      <xdr:col>5</xdr:col>
      <xdr:colOff>742887</xdr:colOff>
      <xdr:row>173</xdr:row>
      <xdr:rowOff>164991</xdr:rowOff>
    </xdr:to>
    <xdr:sp macro="[0]!AddNIR" textlink="">
      <xdr:nvSpPr>
        <xdr:cNvPr id="58" name="_shp_AddNIR"/>
        <xdr:cNvSpPr/>
      </xdr:nvSpPr>
      <xdr:spPr>
        <a:xfrm>
          <a:off x="221412" y="9920916"/>
          <a:ext cx="2131200" cy="4644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05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Научно-исследовательские работы (НИР)</a:t>
          </a:r>
        </a:p>
      </xdr:txBody>
    </xdr:sp>
    <xdr:clientData fPrintsWithSheet="0"/>
  </xdr:twoCellAnchor>
  <xdr:twoCellAnchor>
    <xdr:from>
      <xdr:col>5</xdr:col>
      <xdr:colOff>809266</xdr:colOff>
      <xdr:row>171</xdr:row>
      <xdr:rowOff>62541</xdr:rowOff>
    </xdr:from>
    <xdr:to>
      <xdr:col>5</xdr:col>
      <xdr:colOff>2940466</xdr:colOff>
      <xdr:row>173</xdr:row>
      <xdr:rowOff>164991</xdr:rowOff>
    </xdr:to>
    <xdr:sp macro="[0]!AddOKR" textlink="">
      <xdr:nvSpPr>
        <xdr:cNvPr id="59" name="_shp_AddOKR"/>
        <xdr:cNvSpPr/>
      </xdr:nvSpPr>
      <xdr:spPr>
        <a:xfrm>
          <a:off x="2418991" y="9920916"/>
          <a:ext cx="2131200" cy="4644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05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Опытно-конструкторские работы (ОКР)</a:t>
          </a:r>
        </a:p>
      </xdr:txBody>
    </xdr:sp>
    <xdr:clientData fPrintsWithSheet="0"/>
  </xdr:twoCellAnchor>
  <xdr:twoCellAnchor>
    <xdr:from>
      <xdr:col>5</xdr:col>
      <xdr:colOff>3006845</xdr:colOff>
      <xdr:row>171</xdr:row>
      <xdr:rowOff>62541</xdr:rowOff>
    </xdr:from>
    <xdr:to>
      <xdr:col>5</xdr:col>
      <xdr:colOff>5138045</xdr:colOff>
      <xdr:row>173</xdr:row>
      <xdr:rowOff>164991</xdr:rowOff>
    </xdr:to>
    <xdr:sp macro="[0]!AddOPR" textlink="">
      <xdr:nvSpPr>
        <xdr:cNvPr id="60" name="_shp_AddOPR"/>
        <xdr:cNvSpPr/>
      </xdr:nvSpPr>
      <xdr:spPr>
        <a:xfrm>
          <a:off x="4616570" y="9920916"/>
          <a:ext cx="2131200" cy="4644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05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Опытно-промышленные работы (ОПР)</a:t>
          </a:r>
        </a:p>
      </xdr:txBody>
    </xdr:sp>
    <xdr:clientData fPrintsWithSheet="0"/>
  </xdr:twoCellAnchor>
  <xdr:twoCellAnchor>
    <xdr:from>
      <xdr:col>5</xdr:col>
      <xdr:colOff>5204423</xdr:colOff>
      <xdr:row>171</xdr:row>
      <xdr:rowOff>62541</xdr:rowOff>
    </xdr:from>
    <xdr:to>
      <xdr:col>5</xdr:col>
      <xdr:colOff>7335623</xdr:colOff>
      <xdr:row>173</xdr:row>
      <xdr:rowOff>164991</xdr:rowOff>
    </xdr:to>
    <xdr:sp macro="[0]!AddVND" textlink="">
      <xdr:nvSpPr>
        <xdr:cNvPr id="61" name="_shp_AddVND"/>
        <xdr:cNvSpPr/>
      </xdr:nvSpPr>
      <xdr:spPr>
        <a:xfrm>
          <a:off x="6814148" y="9920916"/>
          <a:ext cx="2131200" cy="4644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05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Внедрение и коммерциализация (ВНД)</a:t>
          </a:r>
        </a:p>
      </xdr:txBody>
    </xdr:sp>
    <xdr:clientData fPrintsWithSheet="0"/>
  </xdr:twoCellAnchor>
  <xdr:twoCellAnchor>
    <xdr:from>
      <xdr:col>5</xdr:col>
      <xdr:colOff>6419850</xdr:colOff>
      <xdr:row>290</xdr:row>
      <xdr:rowOff>19050</xdr:rowOff>
    </xdr:from>
    <xdr:to>
      <xdr:col>9</xdr:col>
      <xdr:colOff>9614</xdr:colOff>
      <xdr:row>291</xdr:row>
      <xdr:rowOff>143209</xdr:rowOff>
    </xdr:to>
    <xdr:sp macro="[0]!AddAnalog" textlink="">
      <xdr:nvSpPr>
        <xdr:cNvPr id="140" name="Прямоугольник 139"/>
        <xdr:cNvSpPr/>
      </xdr:nvSpPr>
      <xdr:spPr>
        <a:xfrm>
          <a:off x="8029575" y="12087225"/>
          <a:ext cx="3914864" cy="305134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аналог</a:t>
          </a:r>
        </a:p>
      </xdr:txBody>
    </xdr:sp>
    <xdr:clientData fPrintsWithSheet="0"/>
  </xdr:twoCellAnchor>
  <xdr:twoCellAnchor>
    <xdr:from>
      <xdr:col>5</xdr:col>
      <xdr:colOff>6419850</xdr:colOff>
      <xdr:row>333</xdr:row>
      <xdr:rowOff>19050</xdr:rowOff>
    </xdr:from>
    <xdr:to>
      <xdr:col>9</xdr:col>
      <xdr:colOff>9614</xdr:colOff>
      <xdr:row>334</xdr:row>
      <xdr:rowOff>143209</xdr:rowOff>
    </xdr:to>
    <xdr:sp macro="[0]!AddRisk" textlink="">
      <xdr:nvSpPr>
        <xdr:cNvPr id="157" name="Прямоугольник 156"/>
        <xdr:cNvSpPr/>
      </xdr:nvSpPr>
      <xdr:spPr>
        <a:xfrm>
          <a:off x="8029575" y="7010400"/>
          <a:ext cx="3914864" cy="305134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риск</a:t>
          </a:r>
        </a:p>
      </xdr:txBody>
    </xdr:sp>
    <xdr:clientData fPrintsWithSheet="0"/>
  </xdr:twoCellAnchor>
  <xdr:twoCellAnchor>
    <xdr:from>
      <xdr:col>5</xdr:col>
      <xdr:colOff>6419850</xdr:colOff>
      <xdr:row>164</xdr:row>
      <xdr:rowOff>19050</xdr:rowOff>
    </xdr:from>
    <xdr:to>
      <xdr:col>9</xdr:col>
      <xdr:colOff>9525</xdr:colOff>
      <xdr:row>165</xdr:row>
      <xdr:rowOff>142875</xdr:rowOff>
    </xdr:to>
    <xdr:sp macro="[0]!AddComponent" textlink="">
      <xdr:nvSpPr>
        <xdr:cNvPr id="47" name="Прямоугольник 46"/>
        <xdr:cNvSpPr/>
      </xdr:nvSpPr>
      <xdr:spPr>
        <a:xfrm>
          <a:off x="8029575" y="27231975"/>
          <a:ext cx="3914775" cy="3048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компонент инновации</a:t>
          </a:r>
        </a:p>
      </xdr:txBody>
    </xdr:sp>
    <xdr:clientData fPrintsWithSheet="0"/>
  </xdr:twoCellAnchor>
  <xdr:twoCellAnchor>
    <xdr:from>
      <xdr:col>0</xdr:col>
      <xdr:colOff>0</xdr:colOff>
      <xdr:row>0</xdr:row>
      <xdr:rowOff>0</xdr:rowOff>
    </xdr:from>
    <xdr:to>
      <xdr:col>2</xdr:col>
      <xdr:colOff>266700</xdr:colOff>
      <xdr:row>3</xdr:row>
      <xdr:rowOff>113403</xdr:rowOff>
    </xdr:to>
    <xdr:sp macro="" textlink="">
      <xdr:nvSpPr>
        <xdr:cNvPr id="81" name="Прямоугольник 80">
          <a:hlinkClick xmlns:r="http://schemas.openxmlformats.org/officeDocument/2006/relationships" r:id="rId1"/>
        </xdr:cNvPr>
        <xdr:cNvSpPr/>
      </xdr:nvSpPr>
      <xdr:spPr>
        <a:xfrm>
          <a:off x="0" y="0"/>
          <a:ext cx="485775" cy="456303"/>
        </a:xfrm>
        <a:prstGeom prst="rect">
          <a:avLst/>
        </a:prstGeom>
        <a:gradFill>
          <a:gsLst>
            <a:gs pos="66000">
              <a:srgbClr val="F0F0F0"/>
            </a:gs>
            <a:gs pos="66000">
              <a:srgbClr val="DBDBDB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600" b="0">
              <a:solidFill>
                <a:schemeClr val="bg1">
                  <a:lumMod val="50000"/>
                </a:schemeClr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?</a:t>
          </a:r>
        </a:p>
      </xdr:txBody>
    </xdr:sp>
    <xdr:clientData/>
  </xdr:twoCellAnchor>
  <xdr:twoCellAnchor>
    <xdr:from>
      <xdr:col>5</xdr:col>
      <xdr:colOff>6943725</xdr:colOff>
      <xdr:row>263</xdr:row>
      <xdr:rowOff>19050</xdr:rowOff>
    </xdr:from>
    <xdr:to>
      <xdr:col>8</xdr:col>
      <xdr:colOff>9525</xdr:colOff>
      <xdr:row>264</xdr:row>
      <xdr:rowOff>238050</xdr:rowOff>
    </xdr:to>
    <xdr:sp macro="[0]!AddSuperiority" textlink="">
      <xdr:nvSpPr>
        <xdr:cNvPr id="77" name="Прямоугольник 76"/>
        <xdr:cNvSpPr/>
      </xdr:nvSpPr>
      <xdr:spPr>
        <a:xfrm>
          <a:off x="8553450" y="2801302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показатель для сравнения</a:t>
          </a:r>
        </a:p>
      </xdr:txBody>
    </xdr:sp>
    <xdr:clientData fPrintsWithSheet="0"/>
  </xdr:twoCellAnchor>
  <xdr:twoCellAnchor>
    <xdr:from>
      <xdr:col>5</xdr:col>
      <xdr:colOff>6419850</xdr:colOff>
      <xdr:row>91</xdr:row>
      <xdr:rowOff>28575</xdr:rowOff>
    </xdr:from>
    <xdr:to>
      <xdr:col>9</xdr:col>
      <xdr:colOff>9525</xdr:colOff>
      <xdr:row>92</xdr:row>
      <xdr:rowOff>152400</xdr:rowOff>
    </xdr:to>
    <xdr:sp macro="[0]!AddEffect" textlink="">
      <xdr:nvSpPr>
        <xdr:cNvPr id="113" name="Прямоугольник 112"/>
        <xdr:cNvSpPr/>
      </xdr:nvSpPr>
      <xdr:spPr>
        <a:xfrm>
          <a:off x="8029575" y="16021050"/>
          <a:ext cx="3914775" cy="3048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эффект</a:t>
          </a:r>
          <a:r>
            <a:rPr lang="ru-RU" sz="1100" b="0" baseline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инновации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6943725</xdr:colOff>
      <xdr:row>287</xdr:row>
      <xdr:rowOff>19050</xdr:rowOff>
    </xdr:from>
    <xdr:to>
      <xdr:col>8</xdr:col>
      <xdr:colOff>9525</xdr:colOff>
      <xdr:row>288</xdr:row>
      <xdr:rowOff>238050</xdr:rowOff>
    </xdr:to>
    <xdr:sp macro="[0]!AddSuperiority" textlink="">
      <xdr:nvSpPr>
        <xdr:cNvPr id="46" name="Прямоугольник 45"/>
        <xdr:cNvSpPr/>
      </xdr:nvSpPr>
      <xdr:spPr>
        <a:xfrm>
          <a:off x="8553450" y="4199572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показатель для сравнения</a:t>
          </a:r>
        </a:p>
      </xdr:txBody>
    </xdr:sp>
    <xdr:clientData fPrintsWithSheet="0"/>
  </xdr:twoCellAnchor>
  <xdr:twoCellAnchor>
    <xdr:from>
      <xdr:col>8</xdr:col>
      <xdr:colOff>190500</xdr:colOff>
      <xdr:row>271</xdr:row>
      <xdr:rowOff>9525</xdr:rowOff>
    </xdr:from>
    <xdr:to>
      <xdr:col>8</xdr:col>
      <xdr:colOff>485775</xdr:colOff>
      <xdr:row>273</xdr:row>
      <xdr:rowOff>18975</xdr:rowOff>
    </xdr:to>
    <xdr:sp macro="[0]!DeleteThisEntity" textlink="">
      <xdr:nvSpPr>
        <xdr:cNvPr id="52" name="Прямоугольник 51"/>
        <xdr:cNvSpPr>
          <a:spLocks noChangeAspect="1"/>
        </xdr:cNvSpPr>
      </xdr:nvSpPr>
      <xdr:spPr>
        <a:xfrm>
          <a:off x="11630025" y="393382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6943725</xdr:colOff>
      <xdr:row>221</xdr:row>
      <xdr:rowOff>19050</xdr:rowOff>
    </xdr:from>
    <xdr:to>
      <xdr:col>8</xdr:col>
      <xdr:colOff>9525</xdr:colOff>
      <xdr:row>222</xdr:row>
      <xdr:rowOff>123750</xdr:rowOff>
    </xdr:to>
    <xdr:sp macro="[0]!AddJobNIR" textlink="">
      <xdr:nvSpPr>
        <xdr:cNvPr id="48" name="Прямоугольник 47"/>
        <xdr:cNvSpPr/>
      </xdr:nvSpPr>
      <xdr:spPr>
        <a:xfrm>
          <a:off x="8553450" y="1540192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работу</a:t>
          </a:r>
        </a:p>
      </xdr:txBody>
    </xdr:sp>
    <xdr:clientData fPrintsWithSheet="0"/>
  </xdr:twoCellAnchor>
  <xdr:twoCellAnchor>
    <xdr:from>
      <xdr:col>8</xdr:col>
      <xdr:colOff>190500</xdr:colOff>
      <xdr:row>175</xdr:row>
      <xdr:rowOff>9525</xdr:rowOff>
    </xdr:from>
    <xdr:to>
      <xdr:col>8</xdr:col>
      <xdr:colOff>485775</xdr:colOff>
      <xdr:row>177</xdr:row>
      <xdr:rowOff>38025</xdr:rowOff>
    </xdr:to>
    <xdr:sp macro="[0]!DeleteThisEntity" textlink="">
      <xdr:nvSpPr>
        <xdr:cNvPr id="49" name="Прямоугольник 48"/>
        <xdr:cNvSpPr>
          <a:spLocks noChangeAspect="1"/>
        </xdr:cNvSpPr>
      </xdr:nvSpPr>
      <xdr:spPr>
        <a:xfrm>
          <a:off x="11630025" y="136969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218</xdr:row>
      <xdr:rowOff>19050</xdr:rowOff>
    </xdr:from>
    <xdr:to>
      <xdr:col>7</xdr:col>
      <xdr:colOff>9525</xdr:colOff>
      <xdr:row>219</xdr:row>
      <xdr:rowOff>123750</xdr:rowOff>
    </xdr:to>
    <xdr:sp macro="[0]!AddStageResult" textlink="">
      <xdr:nvSpPr>
        <xdr:cNvPr id="57" name="Прямоугольник 56"/>
        <xdr:cNvSpPr/>
      </xdr:nvSpPr>
      <xdr:spPr>
        <a:xfrm>
          <a:off x="8343900" y="2570797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результат</a:t>
          </a:r>
          <a:r>
            <a:rPr lang="ru-RU" sz="1100" b="0" baseline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работы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209</xdr:row>
      <xdr:rowOff>19050</xdr:rowOff>
    </xdr:from>
    <xdr:to>
      <xdr:col>7</xdr:col>
      <xdr:colOff>9525</xdr:colOff>
      <xdr:row>210</xdr:row>
      <xdr:rowOff>123750</xdr:rowOff>
    </xdr:to>
    <xdr:sp macro="[0]!AddExecutor" textlink="">
      <xdr:nvSpPr>
        <xdr:cNvPr id="62" name="Прямоугольник 61"/>
        <xdr:cNvSpPr/>
      </xdr:nvSpPr>
      <xdr:spPr>
        <a:xfrm>
          <a:off x="8343900" y="2504122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организацию</a:t>
          </a:r>
        </a:p>
      </xdr:txBody>
    </xdr:sp>
    <xdr:clientData fPrintsWithSheet="0"/>
  </xdr:twoCellAnchor>
  <xdr:twoCellAnchor>
    <xdr:from>
      <xdr:col>6</xdr:col>
      <xdr:colOff>133350</xdr:colOff>
      <xdr:row>186</xdr:row>
      <xdr:rowOff>9525</xdr:rowOff>
    </xdr:from>
    <xdr:to>
      <xdr:col>7</xdr:col>
      <xdr:colOff>200025</xdr:colOff>
      <xdr:row>188</xdr:row>
      <xdr:rowOff>18975</xdr:rowOff>
    </xdr:to>
    <xdr:sp macro="[0]!DeleteThisEntity" textlink="">
      <xdr:nvSpPr>
        <xdr:cNvPr id="63" name="Прямоугольник 62"/>
        <xdr:cNvSpPr>
          <a:spLocks noChangeAspect="1"/>
        </xdr:cNvSpPr>
      </xdr:nvSpPr>
      <xdr:spPr>
        <a:xfrm>
          <a:off x="11134725" y="231076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9315450</xdr:colOff>
      <xdr:row>213</xdr:row>
      <xdr:rowOff>9525</xdr:rowOff>
    </xdr:from>
    <xdr:to>
      <xdr:col>6</xdr:col>
      <xdr:colOff>219075</xdr:colOff>
      <xdr:row>215</xdr:row>
      <xdr:rowOff>18975</xdr:rowOff>
    </xdr:to>
    <xdr:sp macro="[0]!DeleteThisEntity" textlink="">
      <xdr:nvSpPr>
        <xdr:cNvPr id="65" name="Прямоугольник 64"/>
        <xdr:cNvSpPr>
          <a:spLocks noChangeAspect="1"/>
        </xdr:cNvSpPr>
      </xdr:nvSpPr>
      <xdr:spPr>
        <a:xfrm>
          <a:off x="10925175" y="381952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8</xdr:col>
      <xdr:colOff>190500</xdr:colOff>
      <xdr:row>88</xdr:row>
      <xdr:rowOff>9525</xdr:rowOff>
    </xdr:from>
    <xdr:to>
      <xdr:col>8</xdr:col>
      <xdr:colOff>485775</xdr:colOff>
      <xdr:row>89</xdr:row>
      <xdr:rowOff>95175</xdr:rowOff>
    </xdr:to>
    <xdr:sp macro="[0]!DeleteThisEntity" textlink="">
      <xdr:nvSpPr>
        <xdr:cNvPr id="56" name="Прямоугольник 55"/>
        <xdr:cNvSpPr>
          <a:spLocks noChangeAspect="1"/>
        </xdr:cNvSpPr>
      </xdr:nvSpPr>
      <xdr:spPr>
        <a:xfrm>
          <a:off x="11630025" y="33718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5676900</xdr:colOff>
      <xdr:row>69</xdr:row>
      <xdr:rowOff>19050</xdr:rowOff>
    </xdr:from>
    <xdr:to>
      <xdr:col>8</xdr:col>
      <xdr:colOff>9525</xdr:colOff>
      <xdr:row>69</xdr:row>
      <xdr:rowOff>314250</xdr:rowOff>
    </xdr:to>
    <xdr:sp macro="[0]!AddIntProperty" textlink="">
      <xdr:nvSpPr>
        <xdr:cNvPr id="66" name="Прямоугольник 65"/>
        <xdr:cNvSpPr/>
      </xdr:nvSpPr>
      <xdr:spPr>
        <a:xfrm>
          <a:off x="7286625" y="1409700"/>
          <a:ext cx="416242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объект</a:t>
          </a:r>
          <a:r>
            <a:rPr lang="ru-RU" sz="1100" b="0" baseline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интеллектуальной собственности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8</xdr:col>
      <xdr:colOff>190500</xdr:colOff>
      <xdr:row>55</xdr:row>
      <xdr:rowOff>9525</xdr:rowOff>
    </xdr:from>
    <xdr:to>
      <xdr:col>8</xdr:col>
      <xdr:colOff>485775</xdr:colOff>
      <xdr:row>57</xdr:row>
      <xdr:rowOff>18975</xdr:rowOff>
    </xdr:to>
    <xdr:sp macro="[0]!DeleteThisEntity" textlink="">
      <xdr:nvSpPr>
        <xdr:cNvPr id="67" name="Прямоугольник 66"/>
        <xdr:cNvSpPr>
          <a:spLocks noChangeAspect="1"/>
        </xdr:cNvSpPr>
      </xdr:nvSpPr>
      <xdr:spPr>
        <a:xfrm>
          <a:off x="11630025" y="2095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6943725</xdr:colOff>
      <xdr:row>330</xdr:row>
      <xdr:rowOff>19050</xdr:rowOff>
    </xdr:from>
    <xdr:to>
      <xdr:col>8</xdr:col>
      <xdr:colOff>9525</xdr:colOff>
      <xdr:row>332</xdr:row>
      <xdr:rowOff>18975</xdr:rowOff>
    </xdr:to>
    <xdr:sp macro="[0]!AddInitiative" textlink="">
      <xdr:nvSpPr>
        <xdr:cNvPr id="50" name="Прямоугольник 49"/>
        <xdr:cNvSpPr/>
      </xdr:nvSpPr>
      <xdr:spPr>
        <a:xfrm>
          <a:off x="8553450" y="4921567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инициативу</a:t>
          </a:r>
        </a:p>
      </xdr:txBody>
    </xdr:sp>
    <xdr:clientData fPrintsWithSheet="0"/>
  </xdr:twoCellAnchor>
  <xdr:twoCellAnchor>
    <xdr:from>
      <xdr:col>8</xdr:col>
      <xdr:colOff>190500</xdr:colOff>
      <xdr:row>298</xdr:row>
      <xdr:rowOff>9525</xdr:rowOff>
    </xdr:from>
    <xdr:to>
      <xdr:col>8</xdr:col>
      <xdr:colOff>485775</xdr:colOff>
      <xdr:row>300</xdr:row>
      <xdr:rowOff>18975</xdr:rowOff>
    </xdr:to>
    <xdr:sp macro="[0]!DeleteThisEntity" textlink="">
      <xdr:nvSpPr>
        <xdr:cNvPr id="51" name="Прямоугольник 50"/>
        <xdr:cNvSpPr>
          <a:spLocks noChangeAspect="1"/>
        </xdr:cNvSpPr>
      </xdr:nvSpPr>
      <xdr:spPr>
        <a:xfrm>
          <a:off x="11630025" y="441007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8</xdr:col>
      <xdr:colOff>190500</xdr:colOff>
      <xdr:row>129</xdr:row>
      <xdr:rowOff>9525</xdr:rowOff>
    </xdr:from>
    <xdr:to>
      <xdr:col>8</xdr:col>
      <xdr:colOff>485775</xdr:colOff>
      <xdr:row>131</xdr:row>
      <xdr:rowOff>18975</xdr:rowOff>
    </xdr:to>
    <xdr:sp macro="[0]!DeleteThisEntity" textlink="">
      <xdr:nvSpPr>
        <xdr:cNvPr id="42" name="Прямоугольник 41"/>
        <xdr:cNvSpPr>
          <a:spLocks noChangeAspect="1"/>
        </xdr:cNvSpPr>
      </xdr:nvSpPr>
      <xdr:spPr>
        <a:xfrm>
          <a:off x="11630025" y="665797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6943725</xdr:colOff>
      <xdr:row>161</xdr:row>
      <xdr:rowOff>19050</xdr:rowOff>
    </xdr:from>
    <xdr:to>
      <xdr:col>8</xdr:col>
      <xdr:colOff>9525</xdr:colOff>
      <xdr:row>162</xdr:row>
      <xdr:rowOff>123750</xdr:rowOff>
    </xdr:to>
    <xdr:sp macro="[0]!AddItem" textlink="">
      <xdr:nvSpPr>
        <xdr:cNvPr id="43" name="Прямоугольник 42"/>
        <xdr:cNvSpPr/>
      </xdr:nvSpPr>
      <xdr:spPr>
        <a:xfrm>
          <a:off x="8553450" y="8763000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показатель-характеристику</a:t>
          </a:r>
        </a:p>
      </xdr:txBody>
    </xdr:sp>
    <xdr:clientData fPrintsWithSheet="0"/>
  </xdr:twoCellAnchor>
  <xdr:twoCellAnchor>
    <xdr:from>
      <xdr:col>6</xdr:col>
      <xdr:colOff>133350</xdr:colOff>
      <xdr:row>62</xdr:row>
      <xdr:rowOff>9525</xdr:rowOff>
    </xdr:from>
    <xdr:to>
      <xdr:col>7</xdr:col>
      <xdr:colOff>200025</xdr:colOff>
      <xdr:row>64</xdr:row>
      <xdr:rowOff>18975</xdr:rowOff>
    </xdr:to>
    <xdr:sp macro="[0]!DeleteThisEntity" textlink="">
      <xdr:nvSpPr>
        <xdr:cNvPr id="45" name="Прямоугольник 44"/>
        <xdr:cNvSpPr>
          <a:spLocks noChangeAspect="1"/>
        </xdr:cNvSpPr>
      </xdr:nvSpPr>
      <xdr:spPr>
        <a:xfrm>
          <a:off x="11134725" y="200977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158</xdr:row>
      <xdr:rowOff>19050</xdr:rowOff>
    </xdr:from>
    <xdr:to>
      <xdr:col>7</xdr:col>
      <xdr:colOff>9525</xdr:colOff>
      <xdr:row>159</xdr:row>
      <xdr:rowOff>123750</xdr:rowOff>
    </xdr:to>
    <xdr:sp macro="[0]!AddDependency" textlink="">
      <xdr:nvSpPr>
        <xdr:cNvPr id="69" name="Прямоугольник 68"/>
        <xdr:cNvSpPr/>
      </xdr:nvSpPr>
      <xdr:spPr>
        <a:xfrm>
          <a:off x="8343900" y="1092517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зависимый показатель</a:t>
          </a:r>
        </a:p>
      </xdr:txBody>
    </xdr:sp>
    <xdr:clientData fPrintsWithSheet="0"/>
  </xdr:twoCellAnchor>
  <xdr:twoCellAnchor>
    <xdr:from>
      <xdr:col>6</xdr:col>
      <xdr:colOff>133350</xdr:colOff>
      <xdr:row>141</xdr:row>
      <xdr:rowOff>9525</xdr:rowOff>
    </xdr:from>
    <xdr:to>
      <xdr:col>7</xdr:col>
      <xdr:colOff>200025</xdr:colOff>
      <xdr:row>143</xdr:row>
      <xdr:rowOff>18975</xdr:rowOff>
    </xdr:to>
    <xdr:sp macro="[0]!DeleteThisEntity" textlink="">
      <xdr:nvSpPr>
        <xdr:cNvPr id="70" name="Прямоугольник 69"/>
        <xdr:cNvSpPr>
          <a:spLocks noChangeAspect="1"/>
        </xdr:cNvSpPr>
      </xdr:nvSpPr>
      <xdr:spPr>
        <a:xfrm>
          <a:off x="11134725" y="941070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9382125</xdr:colOff>
      <xdr:row>147</xdr:row>
      <xdr:rowOff>9525</xdr:rowOff>
    </xdr:from>
    <xdr:to>
      <xdr:col>6</xdr:col>
      <xdr:colOff>220875</xdr:colOff>
      <xdr:row>148</xdr:row>
      <xdr:rowOff>30375</xdr:rowOff>
    </xdr:to>
    <xdr:sp macro="[0]!DeleteThisEntity" textlink="">
      <xdr:nvSpPr>
        <xdr:cNvPr id="71" name="Прямоугольник 70"/>
        <xdr:cNvSpPr>
          <a:spLocks noChangeAspect="1"/>
        </xdr:cNvSpPr>
      </xdr:nvSpPr>
      <xdr:spPr>
        <a:xfrm>
          <a:off x="10991850" y="11572875"/>
          <a:ext cx="230400" cy="2304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9315450</xdr:colOff>
      <xdr:row>198</xdr:row>
      <xdr:rowOff>9525</xdr:rowOff>
    </xdr:from>
    <xdr:to>
      <xdr:col>6</xdr:col>
      <xdr:colOff>219075</xdr:colOff>
      <xdr:row>200</xdr:row>
      <xdr:rowOff>18975</xdr:rowOff>
    </xdr:to>
    <xdr:sp macro="[0]!DeleteThisEntity" textlink="">
      <xdr:nvSpPr>
        <xdr:cNvPr id="41" name="Прямоугольник 40"/>
        <xdr:cNvSpPr>
          <a:spLocks noChangeAspect="1"/>
        </xdr:cNvSpPr>
      </xdr:nvSpPr>
      <xdr:spPr>
        <a:xfrm>
          <a:off x="10925175" y="360997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19050</xdr:rowOff>
        </xdr:from>
        <xdr:to>
          <xdr:col>2</xdr:col>
          <xdr:colOff>180975</xdr:colOff>
          <xdr:row>5</xdr:row>
          <xdr:rowOff>180975</xdr:rowOff>
        </xdr:to>
        <xdr:sp macro="" textlink="">
          <xdr:nvSpPr>
            <xdr:cNvPr id="7215" name="OptionButton1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19050</xdr:rowOff>
        </xdr:from>
        <xdr:to>
          <xdr:col>2</xdr:col>
          <xdr:colOff>180975</xdr:colOff>
          <xdr:row>6</xdr:row>
          <xdr:rowOff>180975</xdr:rowOff>
        </xdr:to>
        <xdr:sp macro="" textlink="">
          <xdr:nvSpPr>
            <xdr:cNvPr id="7216" name="OptionButton2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180975</xdr:colOff>
          <xdr:row>5</xdr:row>
          <xdr:rowOff>180975</xdr:rowOff>
        </xdr:to>
        <xdr:sp macro="" textlink="">
          <xdr:nvSpPr>
            <xdr:cNvPr id="7217" name="OptionButton3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180975</xdr:colOff>
          <xdr:row>6</xdr:row>
          <xdr:rowOff>180975</xdr:rowOff>
        </xdr:to>
        <xdr:sp macro="" textlink="">
          <xdr:nvSpPr>
            <xdr:cNvPr id="7218" name="OptionButton4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19050</xdr:rowOff>
        </xdr:from>
        <xdr:to>
          <xdr:col>3</xdr:col>
          <xdr:colOff>180975</xdr:colOff>
          <xdr:row>15</xdr:row>
          <xdr:rowOff>180975</xdr:rowOff>
        </xdr:to>
        <xdr:sp macro="" textlink="">
          <xdr:nvSpPr>
            <xdr:cNvPr id="7221" name="OptionButton7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19050</xdr:rowOff>
        </xdr:from>
        <xdr:to>
          <xdr:col>3</xdr:col>
          <xdr:colOff>180975</xdr:colOff>
          <xdr:row>16</xdr:row>
          <xdr:rowOff>180975</xdr:rowOff>
        </xdr:to>
        <xdr:sp macro="" textlink="">
          <xdr:nvSpPr>
            <xdr:cNvPr id="7222" name="OptionButton8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19050</xdr:rowOff>
        </xdr:from>
        <xdr:to>
          <xdr:col>3</xdr:col>
          <xdr:colOff>180975</xdr:colOff>
          <xdr:row>17</xdr:row>
          <xdr:rowOff>180975</xdr:rowOff>
        </xdr:to>
        <xdr:sp macro="" textlink="">
          <xdr:nvSpPr>
            <xdr:cNvPr id="7223" name="OptionButton9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19050</xdr:rowOff>
        </xdr:from>
        <xdr:to>
          <xdr:col>2</xdr:col>
          <xdr:colOff>180975</xdr:colOff>
          <xdr:row>17</xdr:row>
          <xdr:rowOff>180975</xdr:rowOff>
        </xdr:to>
        <xdr:sp macro="" textlink="">
          <xdr:nvSpPr>
            <xdr:cNvPr id="7224" name="OptionButton10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19050</xdr:rowOff>
        </xdr:from>
        <xdr:to>
          <xdr:col>2</xdr:col>
          <xdr:colOff>180975</xdr:colOff>
          <xdr:row>16</xdr:row>
          <xdr:rowOff>180975</xdr:rowOff>
        </xdr:to>
        <xdr:sp macro="" textlink="">
          <xdr:nvSpPr>
            <xdr:cNvPr id="7225" name="OptionButton11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19050</xdr:rowOff>
        </xdr:from>
        <xdr:to>
          <xdr:col>2</xdr:col>
          <xdr:colOff>180975</xdr:colOff>
          <xdr:row>15</xdr:row>
          <xdr:rowOff>180975</xdr:rowOff>
        </xdr:to>
        <xdr:sp macro="" textlink="">
          <xdr:nvSpPr>
            <xdr:cNvPr id="7226" name="OptionButton12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19050</xdr:rowOff>
        </xdr:from>
        <xdr:to>
          <xdr:col>2</xdr:col>
          <xdr:colOff>180975</xdr:colOff>
          <xdr:row>12</xdr:row>
          <xdr:rowOff>180975</xdr:rowOff>
        </xdr:to>
        <xdr:sp macro="" textlink="">
          <xdr:nvSpPr>
            <xdr:cNvPr id="7227" name="OptionButton13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19050</xdr:rowOff>
        </xdr:from>
        <xdr:to>
          <xdr:col>2</xdr:col>
          <xdr:colOff>180975</xdr:colOff>
          <xdr:row>11</xdr:row>
          <xdr:rowOff>180975</xdr:rowOff>
        </xdr:to>
        <xdr:sp macro="" textlink="">
          <xdr:nvSpPr>
            <xdr:cNvPr id="7228" name="OptionButton14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19050</xdr:rowOff>
        </xdr:from>
        <xdr:to>
          <xdr:col>2</xdr:col>
          <xdr:colOff>180975</xdr:colOff>
          <xdr:row>10</xdr:row>
          <xdr:rowOff>180975</xdr:rowOff>
        </xdr:to>
        <xdr:sp macro="" textlink="">
          <xdr:nvSpPr>
            <xdr:cNvPr id="7229" name="OptionButton15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19050</xdr:rowOff>
        </xdr:from>
        <xdr:to>
          <xdr:col>3</xdr:col>
          <xdr:colOff>180975</xdr:colOff>
          <xdr:row>10</xdr:row>
          <xdr:rowOff>180975</xdr:rowOff>
        </xdr:to>
        <xdr:sp macro="" textlink="">
          <xdr:nvSpPr>
            <xdr:cNvPr id="7230" name="OptionButton16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</xdr:rowOff>
        </xdr:from>
        <xdr:to>
          <xdr:col>3</xdr:col>
          <xdr:colOff>180975</xdr:colOff>
          <xdr:row>11</xdr:row>
          <xdr:rowOff>180975</xdr:rowOff>
        </xdr:to>
        <xdr:sp macro="" textlink="">
          <xdr:nvSpPr>
            <xdr:cNvPr id="7231" name="OptionButton17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19050</xdr:rowOff>
        </xdr:from>
        <xdr:to>
          <xdr:col>3</xdr:col>
          <xdr:colOff>180975</xdr:colOff>
          <xdr:row>12</xdr:row>
          <xdr:rowOff>180975</xdr:rowOff>
        </xdr:to>
        <xdr:sp macro="" textlink="">
          <xdr:nvSpPr>
            <xdr:cNvPr id="7232" name="OptionButton18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9525</xdr:rowOff>
        </xdr:from>
        <xdr:to>
          <xdr:col>5</xdr:col>
          <xdr:colOff>180975</xdr:colOff>
          <xdr:row>11</xdr:row>
          <xdr:rowOff>0</xdr:rowOff>
        </xdr:to>
        <xdr:sp macro="" textlink="">
          <xdr:nvSpPr>
            <xdr:cNvPr id="7235" name="CheckBox2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9525</xdr:rowOff>
        </xdr:from>
        <xdr:to>
          <xdr:col>5</xdr:col>
          <xdr:colOff>180975</xdr:colOff>
          <xdr:row>16</xdr:row>
          <xdr:rowOff>0</xdr:rowOff>
        </xdr:to>
        <xdr:sp macro="" textlink="">
          <xdr:nvSpPr>
            <xdr:cNvPr id="7236" name="CheckBox1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28575</xdr:rowOff>
    </xdr:from>
    <xdr:to>
      <xdr:col>23</xdr:col>
      <xdr:colOff>57150</xdr:colOff>
      <xdr:row>29</xdr:row>
      <xdr:rowOff>28575</xdr:rowOff>
    </xdr:to>
    <xdr:pic>
      <xdr:nvPicPr>
        <xdr:cNvPr id="6" name="Рисунок 5" descr="https://support.content.office.net/ru-RU/media/c9537d24-4b9c-473f-b144-c54e1fcac4a7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790950"/>
          <a:ext cx="386715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</xdr:row>
      <xdr:rowOff>28575</xdr:rowOff>
    </xdr:from>
    <xdr:to>
      <xdr:col>41</xdr:col>
      <xdr:colOff>38100</xdr:colOff>
      <xdr:row>15</xdr:row>
      <xdr:rowOff>123825</xdr:rowOff>
    </xdr:to>
    <xdr:pic>
      <xdr:nvPicPr>
        <xdr:cNvPr id="7" name="Рисунок 6" descr="http://liwihelp.ru/wp-content/uploads/2014/12/video_excel_2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87" r="31357" b="70027"/>
        <a:stretch/>
      </xdr:blipFill>
      <xdr:spPr bwMode="auto">
        <a:xfrm>
          <a:off x="571500" y="1504950"/>
          <a:ext cx="72771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20</xdr:row>
      <xdr:rowOff>28575</xdr:rowOff>
    </xdr:from>
    <xdr:to>
      <xdr:col>50</xdr:col>
      <xdr:colOff>0</xdr:colOff>
      <xdr:row>39</xdr:row>
      <xdr:rowOff>19050</xdr:rowOff>
    </xdr:to>
    <xdr:pic>
      <xdr:nvPicPr>
        <xdr:cNvPr id="8" name="Рисунок 7" descr="Параметры безопасности Microsoft Offic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790950"/>
          <a:ext cx="381000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9525</xdr:colOff>
      <xdr:row>23</xdr:row>
      <xdr:rowOff>85725</xdr:rowOff>
    </xdr:from>
    <xdr:to>
      <xdr:col>29</xdr:col>
      <xdr:colOff>66675</xdr:colOff>
      <xdr:row>26</xdr:row>
      <xdr:rowOff>9525</xdr:rowOff>
    </xdr:to>
    <xdr:sp macro="" textlink="">
      <xdr:nvSpPr>
        <xdr:cNvPr id="9" name="Стрелка вправо 8"/>
        <xdr:cNvSpPr/>
      </xdr:nvSpPr>
      <xdr:spPr>
        <a:xfrm>
          <a:off x="4581525" y="4419600"/>
          <a:ext cx="1009650" cy="495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33</xdr:col>
      <xdr:colOff>133349</xdr:colOff>
      <xdr:row>13</xdr:row>
      <xdr:rowOff>95249</xdr:rowOff>
    </xdr:from>
    <xdr:to>
      <xdr:col>38</xdr:col>
      <xdr:colOff>190499</xdr:colOff>
      <xdr:row>16</xdr:row>
      <xdr:rowOff>19049</xdr:rowOff>
    </xdr:to>
    <xdr:sp macro="" textlink="">
      <xdr:nvSpPr>
        <xdr:cNvPr id="10" name="Стрелка вправо 9"/>
        <xdr:cNvSpPr/>
      </xdr:nvSpPr>
      <xdr:spPr>
        <a:xfrm rot="13316371">
          <a:off x="6419849" y="2905124"/>
          <a:ext cx="1009650" cy="495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31</xdr:col>
      <xdr:colOff>123825</xdr:colOff>
      <xdr:row>36</xdr:row>
      <xdr:rowOff>28575</xdr:rowOff>
    </xdr:from>
    <xdr:to>
      <xdr:col>36</xdr:col>
      <xdr:colOff>180975</xdr:colOff>
      <xdr:row>38</xdr:row>
      <xdr:rowOff>142875</xdr:rowOff>
    </xdr:to>
    <xdr:sp macro="" textlink="">
      <xdr:nvSpPr>
        <xdr:cNvPr id="12" name="Стрелка вправо 11"/>
        <xdr:cNvSpPr/>
      </xdr:nvSpPr>
      <xdr:spPr>
        <a:xfrm rot="13316371">
          <a:off x="6029325" y="6838950"/>
          <a:ext cx="1009650" cy="495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19050</xdr:colOff>
      <xdr:row>29</xdr:row>
      <xdr:rowOff>9525</xdr:rowOff>
    </xdr:from>
    <xdr:to>
      <xdr:col>26</xdr:col>
      <xdr:colOff>76200</xdr:colOff>
      <xdr:row>31</xdr:row>
      <xdr:rowOff>123825</xdr:rowOff>
    </xdr:to>
    <xdr:sp macro="" textlink="">
      <xdr:nvSpPr>
        <xdr:cNvPr id="14" name="Стрелка вправо 13"/>
        <xdr:cNvSpPr/>
      </xdr:nvSpPr>
      <xdr:spPr>
        <a:xfrm rot="13316371">
          <a:off x="4019550" y="5486400"/>
          <a:ext cx="1009650" cy="495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44</xdr:col>
      <xdr:colOff>85724</xdr:colOff>
      <xdr:row>38</xdr:row>
      <xdr:rowOff>171450</xdr:rowOff>
    </xdr:from>
    <xdr:to>
      <xdr:col>49</xdr:col>
      <xdr:colOff>142874</xdr:colOff>
      <xdr:row>41</xdr:row>
      <xdr:rowOff>95250</xdr:rowOff>
    </xdr:to>
    <xdr:sp macro="" textlink="">
      <xdr:nvSpPr>
        <xdr:cNvPr id="15" name="Стрелка вправо 14"/>
        <xdr:cNvSpPr/>
      </xdr:nvSpPr>
      <xdr:spPr>
        <a:xfrm rot="13316371">
          <a:off x="8467724" y="7362825"/>
          <a:ext cx="1009650" cy="4953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66675</xdr:colOff>
      <xdr:row>30</xdr:row>
      <xdr:rowOff>152400</xdr:rowOff>
    </xdr:from>
    <xdr:to>
      <xdr:col>25</xdr:col>
      <xdr:colOff>38100</xdr:colOff>
      <xdr:row>32</xdr:row>
      <xdr:rowOff>133350</xdr:rowOff>
    </xdr:to>
    <xdr:sp macro="" textlink="">
      <xdr:nvSpPr>
        <xdr:cNvPr id="16" name="Прямоугольник 15"/>
        <xdr:cNvSpPr/>
      </xdr:nvSpPr>
      <xdr:spPr>
        <a:xfrm>
          <a:off x="4448175" y="5819775"/>
          <a:ext cx="352425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latin typeface="Century Gothic" panose="020B0502020202020204" pitchFamily="34" charset="0"/>
            </a:rPr>
            <a:t>1</a:t>
          </a:r>
        </a:p>
      </xdr:txBody>
    </xdr:sp>
    <xdr:clientData/>
  </xdr:twoCellAnchor>
  <xdr:twoCellAnchor>
    <xdr:from>
      <xdr:col>33</xdr:col>
      <xdr:colOff>180975</xdr:colOff>
      <xdr:row>37</xdr:row>
      <xdr:rowOff>171450</xdr:rowOff>
    </xdr:from>
    <xdr:to>
      <xdr:col>35</xdr:col>
      <xdr:colOff>152400</xdr:colOff>
      <xdr:row>39</xdr:row>
      <xdr:rowOff>152400</xdr:rowOff>
    </xdr:to>
    <xdr:sp macro="" textlink="">
      <xdr:nvSpPr>
        <xdr:cNvPr id="17" name="Прямоугольник 16"/>
        <xdr:cNvSpPr/>
      </xdr:nvSpPr>
      <xdr:spPr>
        <a:xfrm>
          <a:off x="6467475" y="7172325"/>
          <a:ext cx="352425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latin typeface="Century Gothic" panose="020B0502020202020204" pitchFamily="34" charset="0"/>
            </a:rPr>
            <a:t>2</a:t>
          </a:r>
          <a:endParaRPr lang="ru-RU" sz="18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46</xdr:col>
      <xdr:colOff>133350</xdr:colOff>
      <xdr:row>40</xdr:row>
      <xdr:rowOff>114300</xdr:rowOff>
    </xdr:from>
    <xdr:to>
      <xdr:col>48</xdr:col>
      <xdr:colOff>104775</xdr:colOff>
      <xdr:row>42</xdr:row>
      <xdr:rowOff>95250</xdr:rowOff>
    </xdr:to>
    <xdr:sp macro="" textlink="">
      <xdr:nvSpPr>
        <xdr:cNvPr id="18" name="Прямоугольник 17"/>
        <xdr:cNvSpPr/>
      </xdr:nvSpPr>
      <xdr:spPr>
        <a:xfrm>
          <a:off x="8896350" y="7686675"/>
          <a:ext cx="352425" cy="3619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latin typeface="Century Gothic" panose="020B0502020202020204" pitchFamily="34" charset="0"/>
            </a:rPr>
            <a:t>3</a:t>
          </a:r>
          <a:endParaRPr lang="ru-RU" sz="18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224868</xdr:colOff>
      <xdr:row>0</xdr:row>
      <xdr:rowOff>0</xdr:rowOff>
    </xdr:from>
    <xdr:to>
      <xdr:col>4</xdr:col>
      <xdr:colOff>527085</xdr:colOff>
      <xdr:row>2</xdr:row>
      <xdr:rowOff>102323</xdr:rowOff>
    </xdr:to>
    <xdr:sp macro="[0]!ShowSection1" textlink="">
      <xdr:nvSpPr>
        <xdr:cNvPr id="9" name="Прямоугольник 8"/>
        <xdr:cNvSpPr/>
      </xdr:nvSpPr>
      <xdr:spPr>
        <a:xfrm>
          <a:off x="834468" y="0"/>
          <a:ext cx="2131017" cy="464273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1. Общая информация о проекте</a:t>
          </a:r>
        </a:p>
      </xdr:txBody>
    </xdr:sp>
    <xdr:clientData/>
  </xdr:twoCellAnchor>
  <xdr:twoCellAnchor>
    <xdr:from>
      <xdr:col>4</xdr:col>
      <xdr:colOff>574010</xdr:colOff>
      <xdr:row>0</xdr:row>
      <xdr:rowOff>0</xdr:rowOff>
    </xdr:from>
    <xdr:to>
      <xdr:col>8</xdr:col>
      <xdr:colOff>266627</xdr:colOff>
      <xdr:row>2</xdr:row>
      <xdr:rowOff>104258</xdr:rowOff>
    </xdr:to>
    <xdr:sp macro="[0]!ShowSection2" textlink="">
      <xdr:nvSpPr>
        <xdr:cNvPr id="10" name="Прямоугольник 9"/>
        <xdr:cNvSpPr/>
      </xdr:nvSpPr>
      <xdr:spPr>
        <a:xfrm>
          <a:off x="3012410" y="0"/>
          <a:ext cx="2131017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2. Влияние на бизнес-процессы</a:t>
          </a:r>
        </a:p>
      </xdr:txBody>
    </xdr:sp>
    <xdr:clientData/>
  </xdr:twoCellAnchor>
  <xdr:twoCellAnchor>
    <xdr:from>
      <xdr:col>8</xdr:col>
      <xdr:colOff>313552</xdr:colOff>
      <xdr:row>0</xdr:row>
      <xdr:rowOff>0</xdr:rowOff>
    </xdr:from>
    <xdr:to>
      <xdr:col>12</xdr:col>
      <xdr:colOff>6169</xdr:colOff>
      <xdr:row>2</xdr:row>
      <xdr:rowOff>104258</xdr:rowOff>
    </xdr:to>
    <xdr:sp macro="[0]!ShowSection3" textlink="">
      <xdr:nvSpPr>
        <xdr:cNvPr id="11" name="Прямоугольник 10"/>
        <xdr:cNvSpPr/>
      </xdr:nvSpPr>
      <xdr:spPr>
        <a:xfrm>
          <a:off x="5190352" y="0"/>
          <a:ext cx="2131017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3. Этапы работ по проекту</a:t>
          </a:r>
        </a:p>
      </xdr:txBody>
    </xdr:sp>
    <xdr:clientData/>
  </xdr:twoCellAnchor>
  <xdr:twoCellAnchor>
    <xdr:from>
      <xdr:col>12</xdr:col>
      <xdr:colOff>53094</xdr:colOff>
      <xdr:row>0</xdr:row>
      <xdr:rowOff>0</xdr:rowOff>
    </xdr:from>
    <xdr:to>
      <xdr:col>15</xdr:col>
      <xdr:colOff>354872</xdr:colOff>
      <xdr:row>2</xdr:row>
      <xdr:rowOff>104258</xdr:rowOff>
    </xdr:to>
    <xdr:sp macro="[0]!ShowSection4" textlink="">
      <xdr:nvSpPr>
        <xdr:cNvPr id="12" name="Прямоугольник 11"/>
        <xdr:cNvSpPr/>
      </xdr:nvSpPr>
      <xdr:spPr>
        <a:xfrm>
          <a:off x="7368294" y="0"/>
          <a:ext cx="2130578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4. Внедрение и коммерциализация. Аналоги</a:t>
          </a:r>
        </a:p>
      </xdr:txBody>
    </xdr:sp>
    <xdr:clientData/>
  </xdr:twoCellAnchor>
  <xdr:twoCellAnchor>
    <xdr:from>
      <xdr:col>15</xdr:col>
      <xdr:colOff>401794</xdr:colOff>
      <xdr:row>0</xdr:row>
      <xdr:rowOff>0</xdr:rowOff>
    </xdr:from>
    <xdr:to>
      <xdr:col>19</xdr:col>
      <xdr:colOff>80907</xdr:colOff>
      <xdr:row>2</xdr:row>
      <xdr:rowOff>104258</xdr:rowOff>
    </xdr:to>
    <xdr:sp macro="[0]!ShowSection5" textlink="">
      <xdr:nvSpPr>
        <xdr:cNvPr id="13" name="Прямоугольник 12"/>
        <xdr:cNvSpPr/>
      </xdr:nvSpPr>
      <xdr:spPr>
        <a:xfrm>
          <a:off x="9545794" y="0"/>
          <a:ext cx="2117513" cy="466208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5. Риски проекта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485775</xdr:colOff>
      <xdr:row>2</xdr:row>
      <xdr:rowOff>94353</xdr:rowOff>
    </xdr:to>
    <xdr:sp macro="" textlink="">
      <xdr:nvSpPr>
        <xdr:cNvPr id="14" name="Прямоугольник 13">
          <a:hlinkClick xmlns:r="http://schemas.openxmlformats.org/officeDocument/2006/relationships" r:id="rId1"/>
        </xdr:cNvPr>
        <xdr:cNvSpPr/>
      </xdr:nvSpPr>
      <xdr:spPr>
        <a:xfrm>
          <a:off x="0" y="0"/>
          <a:ext cx="485775" cy="456303"/>
        </a:xfrm>
        <a:prstGeom prst="rect">
          <a:avLst/>
        </a:prstGeom>
        <a:gradFill>
          <a:gsLst>
            <a:gs pos="66000">
              <a:srgbClr val="F0F0F0"/>
            </a:gs>
            <a:gs pos="66000">
              <a:srgbClr val="DBDBDB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600" b="0">
              <a:solidFill>
                <a:schemeClr val="bg1">
                  <a:lumMod val="50000"/>
                </a:schemeClr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?</a:t>
          </a:r>
        </a:p>
      </xdr:txBody>
    </xdr:sp>
    <xdr:clientData/>
  </xdr:twoCellAnchor>
  <xdr:twoCellAnchor>
    <xdr:from>
      <xdr:col>1</xdr:col>
      <xdr:colOff>238125</xdr:colOff>
      <xdr:row>16</xdr:row>
      <xdr:rowOff>85725</xdr:rowOff>
    </xdr:from>
    <xdr:to>
      <xdr:col>17</xdr:col>
      <xdr:colOff>449259</xdr:colOff>
      <xdr:row>18</xdr:row>
      <xdr:rowOff>171450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238500"/>
          <a:ext cx="9964734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361950</xdr:colOff>
      <xdr:row>30</xdr:row>
      <xdr:rowOff>28575</xdr:rowOff>
    </xdr:from>
    <xdr:to>
      <xdr:col>8</xdr:col>
      <xdr:colOff>516255</xdr:colOff>
      <xdr:row>30</xdr:row>
      <xdr:rowOff>182880</xdr:rowOff>
    </xdr:to>
    <xdr:pic>
      <xdr:nvPicPr>
        <xdr:cNvPr id="25" name="Рисунок 2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581650"/>
          <a:ext cx="154305" cy="1543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276225</xdr:colOff>
      <xdr:row>33</xdr:row>
      <xdr:rowOff>66675</xdr:rowOff>
    </xdr:from>
    <xdr:to>
      <xdr:col>17</xdr:col>
      <xdr:colOff>461158</xdr:colOff>
      <xdr:row>40</xdr:row>
      <xdr:rowOff>180975</xdr:rowOff>
    </xdr:to>
    <xdr:pic>
      <xdr:nvPicPr>
        <xdr:cNvPr id="26" name="Рисунок 2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096000"/>
          <a:ext cx="9938533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523875</xdr:colOff>
      <xdr:row>42</xdr:row>
      <xdr:rowOff>123825</xdr:rowOff>
    </xdr:from>
    <xdr:to>
      <xdr:col>12</xdr:col>
      <xdr:colOff>27940</xdr:colOff>
      <xdr:row>44</xdr:row>
      <xdr:rowOff>83185</xdr:rowOff>
    </xdr:to>
    <xdr:pic>
      <xdr:nvPicPr>
        <xdr:cNvPr id="27" name="Рисунок 2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7934325"/>
          <a:ext cx="723265" cy="3403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419100</xdr:colOff>
      <xdr:row>46</xdr:row>
      <xdr:rowOff>104774</xdr:rowOff>
    </xdr:from>
    <xdr:to>
      <xdr:col>17</xdr:col>
      <xdr:colOff>571500</xdr:colOff>
      <xdr:row>49</xdr:row>
      <xdr:rowOff>33151</xdr:rowOff>
    </xdr:to>
    <xdr:pic>
      <xdr:nvPicPr>
        <xdr:cNvPr id="28" name="Рисунок 2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677274"/>
          <a:ext cx="9906000" cy="4998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49</xdr:row>
      <xdr:rowOff>0</xdr:rowOff>
    </xdr:from>
    <xdr:to>
      <xdr:col>17</xdr:col>
      <xdr:colOff>571500</xdr:colOff>
      <xdr:row>51</xdr:row>
      <xdr:rowOff>117916</xdr:rowOff>
    </xdr:to>
    <xdr:pic>
      <xdr:nvPicPr>
        <xdr:cNvPr id="29" name="Рисунок 28"/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008"/>
        <a:stretch/>
      </xdr:blipFill>
      <xdr:spPr bwMode="auto">
        <a:xfrm>
          <a:off x="1047750" y="9144000"/>
          <a:ext cx="9886950" cy="4989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276225</xdr:colOff>
      <xdr:row>62</xdr:row>
      <xdr:rowOff>123825</xdr:rowOff>
    </xdr:from>
    <xdr:to>
      <xdr:col>17</xdr:col>
      <xdr:colOff>400050</xdr:colOff>
      <xdr:row>67</xdr:row>
      <xdr:rowOff>134551</xdr:rowOff>
    </xdr:to>
    <xdr:pic>
      <xdr:nvPicPr>
        <xdr:cNvPr id="30" name="Рисунок 29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1696700"/>
          <a:ext cx="9877425" cy="9632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285750</xdr:colOff>
      <xdr:row>67</xdr:row>
      <xdr:rowOff>186945</xdr:rowOff>
    </xdr:from>
    <xdr:to>
      <xdr:col>17</xdr:col>
      <xdr:colOff>428625</xdr:colOff>
      <xdr:row>80</xdr:row>
      <xdr:rowOff>73782</xdr:rowOff>
    </xdr:to>
    <xdr:pic>
      <xdr:nvPicPr>
        <xdr:cNvPr id="31" name="Рисунок 30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2788520"/>
          <a:ext cx="9896475" cy="2363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200025</xdr:colOff>
      <xdr:row>83</xdr:row>
      <xdr:rowOff>9525</xdr:rowOff>
    </xdr:from>
    <xdr:to>
      <xdr:col>6</xdr:col>
      <xdr:colOff>419100</xdr:colOff>
      <xdr:row>84</xdr:row>
      <xdr:rowOff>38044</xdr:rowOff>
    </xdr:to>
    <xdr:sp macro="" textlink="">
      <xdr:nvSpPr>
        <xdr:cNvPr id="16" name="Прямоугольник 15"/>
        <xdr:cNvSpPr>
          <a:spLocks noChangeAspect="1"/>
        </xdr:cNvSpPr>
      </xdr:nvSpPr>
      <xdr:spPr>
        <a:xfrm>
          <a:off x="3857625" y="15621000"/>
          <a:ext cx="219075" cy="219019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23</xdr:row>
      <xdr:rowOff>9525</xdr:rowOff>
    </xdr:from>
    <xdr:to>
      <xdr:col>8</xdr:col>
      <xdr:colOff>485775</xdr:colOff>
      <xdr:row>25</xdr:row>
      <xdr:rowOff>18975</xdr:rowOff>
    </xdr:to>
    <xdr:sp macro="[0]!DeleteThisEntity" textlink="">
      <xdr:nvSpPr>
        <xdr:cNvPr id="3" name="Прямоугольник 2"/>
        <xdr:cNvSpPr>
          <a:spLocks noChangeAspect="1"/>
        </xdr:cNvSpPr>
      </xdr:nvSpPr>
      <xdr:spPr>
        <a:xfrm>
          <a:off x="11630025" y="395287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8</xdr:col>
      <xdr:colOff>190500</xdr:colOff>
      <xdr:row>29</xdr:row>
      <xdr:rowOff>9525</xdr:rowOff>
    </xdr:from>
    <xdr:to>
      <xdr:col>8</xdr:col>
      <xdr:colOff>485775</xdr:colOff>
      <xdr:row>31</xdr:row>
      <xdr:rowOff>18975</xdr:rowOff>
    </xdr:to>
    <xdr:sp macro="[0]!DeleteThisEntity" textlink="">
      <xdr:nvSpPr>
        <xdr:cNvPr id="6" name="Прямоугольник 5"/>
        <xdr:cNvSpPr>
          <a:spLocks noChangeAspect="1"/>
        </xdr:cNvSpPr>
      </xdr:nvSpPr>
      <xdr:spPr>
        <a:xfrm>
          <a:off x="11630025" y="49339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60</xdr:row>
      <xdr:rowOff>19050</xdr:rowOff>
    </xdr:from>
    <xdr:to>
      <xdr:col>7</xdr:col>
      <xdr:colOff>9525</xdr:colOff>
      <xdr:row>61</xdr:row>
      <xdr:rowOff>123750</xdr:rowOff>
    </xdr:to>
    <xdr:sp macro="[0]!AddDependency" textlink="">
      <xdr:nvSpPr>
        <xdr:cNvPr id="11" name="Прямоугольник 10"/>
        <xdr:cNvSpPr/>
      </xdr:nvSpPr>
      <xdr:spPr>
        <a:xfrm>
          <a:off x="8343900" y="10610850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зависимый показатель</a:t>
          </a:r>
        </a:p>
      </xdr:txBody>
    </xdr:sp>
    <xdr:clientData fPrintsWithSheet="0"/>
  </xdr:twoCellAnchor>
  <xdr:twoCellAnchor>
    <xdr:from>
      <xdr:col>6</xdr:col>
      <xdr:colOff>133350</xdr:colOff>
      <xdr:row>54</xdr:row>
      <xdr:rowOff>9525</xdr:rowOff>
    </xdr:from>
    <xdr:to>
      <xdr:col>7</xdr:col>
      <xdr:colOff>200025</xdr:colOff>
      <xdr:row>56</xdr:row>
      <xdr:rowOff>18975</xdr:rowOff>
    </xdr:to>
    <xdr:sp macro="[0]!DeleteThisEntity" textlink="">
      <xdr:nvSpPr>
        <xdr:cNvPr id="14" name="Прямоугольник 13"/>
        <xdr:cNvSpPr>
          <a:spLocks noChangeAspect="1"/>
        </xdr:cNvSpPr>
      </xdr:nvSpPr>
      <xdr:spPr>
        <a:xfrm>
          <a:off x="11134725" y="930592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9382125</xdr:colOff>
      <xdr:row>64</xdr:row>
      <xdr:rowOff>9525</xdr:rowOff>
    </xdr:from>
    <xdr:to>
      <xdr:col>6</xdr:col>
      <xdr:colOff>220875</xdr:colOff>
      <xdr:row>65</xdr:row>
      <xdr:rowOff>30375</xdr:rowOff>
    </xdr:to>
    <xdr:sp macro="[0]!DeleteThisEntity" textlink="">
      <xdr:nvSpPr>
        <xdr:cNvPr id="15" name="Прямоугольник 14"/>
        <xdr:cNvSpPr>
          <a:spLocks noChangeAspect="1"/>
        </xdr:cNvSpPr>
      </xdr:nvSpPr>
      <xdr:spPr>
        <a:xfrm>
          <a:off x="10991850" y="11477625"/>
          <a:ext cx="230400" cy="2304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8</xdr:col>
      <xdr:colOff>190500</xdr:colOff>
      <xdr:row>38</xdr:row>
      <xdr:rowOff>9525</xdr:rowOff>
    </xdr:from>
    <xdr:to>
      <xdr:col>8</xdr:col>
      <xdr:colOff>485775</xdr:colOff>
      <xdr:row>40</xdr:row>
      <xdr:rowOff>18975</xdr:rowOff>
    </xdr:to>
    <xdr:sp macro="[0]!DeleteThisEntity" textlink="">
      <xdr:nvSpPr>
        <xdr:cNvPr id="19" name="Прямоугольник 18"/>
        <xdr:cNvSpPr>
          <a:spLocks noChangeAspect="1"/>
        </xdr:cNvSpPr>
      </xdr:nvSpPr>
      <xdr:spPr>
        <a:xfrm>
          <a:off x="11630025" y="655320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6943725</xdr:colOff>
      <xdr:row>50</xdr:row>
      <xdr:rowOff>19050</xdr:rowOff>
    </xdr:from>
    <xdr:to>
      <xdr:col>8</xdr:col>
      <xdr:colOff>9525</xdr:colOff>
      <xdr:row>51</xdr:row>
      <xdr:rowOff>123750</xdr:rowOff>
    </xdr:to>
    <xdr:sp macro="[0]!AddItem" textlink="">
      <xdr:nvSpPr>
        <xdr:cNvPr id="12" name="Прямоугольник 11"/>
        <xdr:cNvSpPr/>
      </xdr:nvSpPr>
      <xdr:spPr>
        <a:xfrm>
          <a:off x="8553450" y="844867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показатель-характеристику</a:t>
          </a:r>
        </a:p>
      </xdr:txBody>
    </xdr:sp>
    <xdr:clientData fPrintsWithSheet="0"/>
  </xdr:twoCellAnchor>
  <xdr:twoCellAnchor>
    <xdr:from>
      <xdr:col>5</xdr:col>
      <xdr:colOff>6943725</xdr:colOff>
      <xdr:row>87</xdr:row>
      <xdr:rowOff>19050</xdr:rowOff>
    </xdr:from>
    <xdr:to>
      <xdr:col>8</xdr:col>
      <xdr:colOff>9525</xdr:colOff>
      <xdr:row>88</xdr:row>
      <xdr:rowOff>123750</xdr:rowOff>
    </xdr:to>
    <xdr:sp macro="[0]!AddJobNIR" textlink="">
      <xdr:nvSpPr>
        <xdr:cNvPr id="17" name="Прямоугольник 16"/>
        <xdr:cNvSpPr/>
      </xdr:nvSpPr>
      <xdr:spPr>
        <a:xfrm>
          <a:off x="8553450" y="14135100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работу</a:t>
          </a:r>
        </a:p>
      </xdr:txBody>
    </xdr:sp>
    <xdr:clientData fPrintsWithSheet="0"/>
  </xdr:twoCellAnchor>
  <xdr:twoCellAnchor>
    <xdr:from>
      <xdr:col>8</xdr:col>
      <xdr:colOff>190500</xdr:colOff>
      <xdr:row>76</xdr:row>
      <xdr:rowOff>9525</xdr:rowOff>
    </xdr:from>
    <xdr:to>
      <xdr:col>8</xdr:col>
      <xdr:colOff>485775</xdr:colOff>
      <xdr:row>78</xdr:row>
      <xdr:rowOff>38025</xdr:rowOff>
    </xdr:to>
    <xdr:sp macro="[0]!DeleteThisEntity" textlink="">
      <xdr:nvSpPr>
        <xdr:cNvPr id="18" name="Прямоугольник 17"/>
        <xdr:cNvSpPr>
          <a:spLocks noChangeAspect="1"/>
        </xdr:cNvSpPr>
      </xdr:nvSpPr>
      <xdr:spPr>
        <a:xfrm>
          <a:off x="11630025" y="133159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6943725</xdr:colOff>
      <xdr:row>102</xdr:row>
      <xdr:rowOff>19050</xdr:rowOff>
    </xdr:from>
    <xdr:to>
      <xdr:col>8</xdr:col>
      <xdr:colOff>9525</xdr:colOff>
      <xdr:row>103</xdr:row>
      <xdr:rowOff>123750</xdr:rowOff>
    </xdr:to>
    <xdr:sp macro="[0]!AddJobOKR" textlink="">
      <xdr:nvSpPr>
        <xdr:cNvPr id="20" name="Прямоугольник 19"/>
        <xdr:cNvSpPr/>
      </xdr:nvSpPr>
      <xdr:spPr>
        <a:xfrm>
          <a:off x="8553450" y="1553527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работу</a:t>
          </a:r>
        </a:p>
      </xdr:txBody>
    </xdr:sp>
    <xdr:clientData fPrintsWithSheet="0"/>
  </xdr:twoCellAnchor>
  <xdr:twoCellAnchor>
    <xdr:from>
      <xdr:col>8</xdr:col>
      <xdr:colOff>190500</xdr:colOff>
      <xdr:row>91</xdr:row>
      <xdr:rowOff>9525</xdr:rowOff>
    </xdr:from>
    <xdr:to>
      <xdr:col>8</xdr:col>
      <xdr:colOff>485775</xdr:colOff>
      <xdr:row>93</xdr:row>
      <xdr:rowOff>38025</xdr:rowOff>
    </xdr:to>
    <xdr:sp macro="[0]!DeleteThisEntity" textlink="">
      <xdr:nvSpPr>
        <xdr:cNvPr id="21" name="Прямоугольник 20"/>
        <xdr:cNvSpPr>
          <a:spLocks noChangeAspect="1"/>
        </xdr:cNvSpPr>
      </xdr:nvSpPr>
      <xdr:spPr>
        <a:xfrm>
          <a:off x="11630025" y="1471612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6943725</xdr:colOff>
      <xdr:row>117</xdr:row>
      <xdr:rowOff>19050</xdr:rowOff>
    </xdr:from>
    <xdr:to>
      <xdr:col>8</xdr:col>
      <xdr:colOff>9525</xdr:colOff>
      <xdr:row>118</xdr:row>
      <xdr:rowOff>123750</xdr:rowOff>
    </xdr:to>
    <xdr:sp macro="[0]!AddJobOPR" textlink="">
      <xdr:nvSpPr>
        <xdr:cNvPr id="22" name="Прямоугольник 21"/>
        <xdr:cNvSpPr/>
      </xdr:nvSpPr>
      <xdr:spPr>
        <a:xfrm>
          <a:off x="8553450" y="16935450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работу</a:t>
          </a:r>
        </a:p>
      </xdr:txBody>
    </xdr:sp>
    <xdr:clientData fPrintsWithSheet="0"/>
  </xdr:twoCellAnchor>
  <xdr:twoCellAnchor>
    <xdr:from>
      <xdr:col>8</xdr:col>
      <xdr:colOff>190500</xdr:colOff>
      <xdr:row>106</xdr:row>
      <xdr:rowOff>9525</xdr:rowOff>
    </xdr:from>
    <xdr:to>
      <xdr:col>8</xdr:col>
      <xdr:colOff>485775</xdr:colOff>
      <xdr:row>108</xdr:row>
      <xdr:rowOff>38025</xdr:rowOff>
    </xdr:to>
    <xdr:sp macro="[0]!DeleteThisEntity" textlink="">
      <xdr:nvSpPr>
        <xdr:cNvPr id="23" name="Прямоугольник 22"/>
        <xdr:cNvSpPr>
          <a:spLocks noChangeAspect="1"/>
        </xdr:cNvSpPr>
      </xdr:nvSpPr>
      <xdr:spPr>
        <a:xfrm>
          <a:off x="11630025" y="1611630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6943725</xdr:colOff>
      <xdr:row>132</xdr:row>
      <xdr:rowOff>19050</xdr:rowOff>
    </xdr:from>
    <xdr:to>
      <xdr:col>8</xdr:col>
      <xdr:colOff>9525</xdr:colOff>
      <xdr:row>133</xdr:row>
      <xdr:rowOff>123750</xdr:rowOff>
    </xdr:to>
    <xdr:sp macro="[0]!AddJobVND" textlink="">
      <xdr:nvSpPr>
        <xdr:cNvPr id="24" name="Прямоугольник 23"/>
        <xdr:cNvSpPr/>
      </xdr:nvSpPr>
      <xdr:spPr>
        <a:xfrm>
          <a:off x="8553450" y="1833562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работу</a:t>
          </a:r>
        </a:p>
      </xdr:txBody>
    </xdr:sp>
    <xdr:clientData fPrintsWithSheet="0"/>
  </xdr:twoCellAnchor>
  <xdr:twoCellAnchor>
    <xdr:from>
      <xdr:col>8</xdr:col>
      <xdr:colOff>190500</xdr:colOff>
      <xdr:row>121</xdr:row>
      <xdr:rowOff>9525</xdr:rowOff>
    </xdr:from>
    <xdr:to>
      <xdr:col>8</xdr:col>
      <xdr:colOff>485775</xdr:colOff>
      <xdr:row>123</xdr:row>
      <xdr:rowOff>38025</xdr:rowOff>
    </xdr:to>
    <xdr:sp macro="[0]!DeleteThisEntity" textlink="">
      <xdr:nvSpPr>
        <xdr:cNvPr id="25" name="Прямоугольник 24"/>
        <xdr:cNvSpPr>
          <a:spLocks noChangeAspect="1"/>
        </xdr:cNvSpPr>
      </xdr:nvSpPr>
      <xdr:spPr>
        <a:xfrm>
          <a:off x="11630025" y="1751647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152</xdr:row>
      <xdr:rowOff>19050</xdr:rowOff>
    </xdr:from>
    <xdr:to>
      <xdr:col>7</xdr:col>
      <xdr:colOff>9525</xdr:colOff>
      <xdr:row>153</xdr:row>
      <xdr:rowOff>123750</xdr:rowOff>
    </xdr:to>
    <xdr:sp macro="[0]!AddStageResult" textlink="">
      <xdr:nvSpPr>
        <xdr:cNvPr id="30" name="Прямоугольник 29"/>
        <xdr:cNvSpPr/>
      </xdr:nvSpPr>
      <xdr:spPr>
        <a:xfrm>
          <a:off x="8343900" y="21526500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результат</a:t>
          </a:r>
          <a:r>
            <a:rPr lang="ru-RU" sz="1100" b="0" baseline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работы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148</xdr:row>
      <xdr:rowOff>19050</xdr:rowOff>
    </xdr:from>
    <xdr:to>
      <xdr:col>7</xdr:col>
      <xdr:colOff>9525</xdr:colOff>
      <xdr:row>149</xdr:row>
      <xdr:rowOff>123750</xdr:rowOff>
    </xdr:to>
    <xdr:sp macro="[0]!AddExecutor" textlink="">
      <xdr:nvSpPr>
        <xdr:cNvPr id="31" name="Прямоугольник 30"/>
        <xdr:cNvSpPr/>
      </xdr:nvSpPr>
      <xdr:spPr>
        <a:xfrm>
          <a:off x="8343900" y="20859750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организацию</a:t>
          </a:r>
        </a:p>
      </xdr:txBody>
    </xdr:sp>
    <xdr:clientData fPrintsWithSheet="0"/>
  </xdr:twoCellAnchor>
  <xdr:twoCellAnchor>
    <xdr:from>
      <xdr:col>6</xdr:col>
      <xdr:colOff>133350</xdr:colOff>
      <xdr:row>136</xdr:row>
      <xdr:rowOff>9525</xdr:rowOff>
    </xdr:from>
    <xdr:to>
      <xdr:col>7</xdr:col>
      <xdr:colOff>200025</xdr:colOff>
      <xdr:row>138</xdr:row>
      <xdr:rowOff>18975</xdr:rowOff>
    </xdr:to>
    <xdr:sp macro="[0]!DeleteThisEntity" textlink="">
      <xdr:nvSpPr>
        <xdr:cNvPr id="32" name="Прямоугольник 31"/>
        <xdr:cNvSpPr>
          <a:spLocks noChangeAspect="1"/>
        </xdr:cNvSpPr>
      </xdr:nvSpPr>
      <xdr:spPr>
        <a:xfrm>
          <a:off x="11134725" y="189166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9315450</xdr:colOff>
      <xdr:row>216</xdr:row>
      <xdr:rowOff>9525</xdr:rowOff>
    </xdr:from>
    <xdr:to>
      <xdr:col>6</xdr:col>
      <xdr:colOff>219075</xdr:colOff>
      <xdr:row>218</xdr:row>
      <xdr:rowOff>18975</xdr:rowOff>
    </xdr:to>
    <xdr:sp macro="[0]!DeleteThisEntity" textlink="">
      <xdr:nvSpPr>
        <xdr:cNvPr id="35" name="Прямоугольник 34"/>
        <xdr:cNvSpPr>
          <a:spLocks noChangeAspect="1"/>
        </xdr:cNvSpPr>
      </xdr:nvSpPr>
      <xdr:spPr>
        <a:xfrm>
          <a:off x="10925175" y="2206942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9315450</xdr:colOff>
      <xdr:row>228</xdr:row>
      <xdr:rowOff>9525</xdr:rowOff>
    </xdr:from>
    <xdr:to>
      <xdr:col>6</xdr:col>
      <xdr:colOff>219075</xdr:colOff>
      <xdr:row>230</xdr:row>
      <xdr:rowOff>18975</xdr:rowOff>
    </xdr:to>
    <xdr:sp macro="[0]!DeleteThisEntity" textlink="">
      <xdr:nvSpPr>
        <xdr:cNvPr id="36" name="Прямоугольник 35"/>
        <xdr:cNvSpPr>
          <a:spLocks noChangeAspect="1"/>
        </xdr:cNvSpPr>
      </xdr:nvSpPr>
      <xdr:spPr>
        <a:xfrm>
          <a:off x="10925175" y="2411730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6943725</xdr:colOff>
      <xdr:row>250</xdr:row>
      <xdr:rowOff>19050</xdr:rowOff>
    </xdr:from>
    <xdr:to>
      <xdr:col>8</xdr:col>
      <xdr:colOff>9525</xdr:colOff>
      <xdr:row>251</xdr:row>
      <xdr:rowOff>238050</xdr:rowOff>
    </xdr:to>
    <xdr:sp macro="[0]!AddSuperiority" textlink="">
      <xdr:nvSpPr>
        <xdr:cNvPr id="41" name="Прямоугольник 40"/>
        <xdr:cNvSpPr/>
      </xdr:nvSpPr>
      <xdr:spPr>
        <a:xfrm>
          <a:off x="8553450" y="2801302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показатель для сравнения</a:t>
          </a:r>
        </a:p>
      </xdr:txBody>
    </xdr:sp>
    <xdr:clientData fPrintsWithSheet="0"/>
  </xdr:twoCellAnchor>
  <xdr:twoCellAnchor>
    <xdr:from>
      <xdr:col>8</xdr:col>
      <xdr:colOff>190500</xdr:colOff>
      <xdr:row>234</xdr:row>
      <xdr:rowOff>9525</xdr:rowOff>
    </xdr:from>
    <xdr:to>
      <xdr:col>8</xdr:col>
      <xdr:colOff>485775</xdr:colOff>
      <xdr:row>236</xdr:row>
      <xdr:rowOff>18975</xdr:rowOff>
    </xdr:to>
    <xdr:sp macro="[0]!DeleteThisEntity" textlink="">
      <xdr:nvSpPr>
        <xdr:cNvPr id="42" name="Прямоугольник 41"/>
        <xdr:cNvSpPr>
          <a:spLocks noChangeAspect="1"/>
        </xdr:cNvSpPr>
      </xdr:nvSpPr>
      <xdr:spPr>
        <a:xfrm>
          <a:off x="11630025" y="2525077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6943725</xdr:colOff>
      <xdr:row>296</xdr:row>
      <xdr:rowOff>19050</xdr:rowOff>
    </xdr:from>
    <xdr:to>
      <xdr:col>8</xdr:col>
      <xdr:colOff>9525</xdr:colOff>
      <xdr:row>298</xdr:row>
      <xdr:rowOff>18975</xdr:rowOff>
    </xdr:to>
    <xdr:sp macro="[0]!AddInitiative" textlink="">
      <xdr:nvSpPr>
        <xdr:cNvPr id="49" name="Прямоугольник 48"/>
        <xdr:cNvSpPr/>
      </xdr:nvSpPr>
      <xdr:spPr>
        <a:xfrm>
          <a:off x="8553450" y="3494722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инициативу</a:t>
          </a:r>
        </a:p>
      </xdr:txBody>
    </xdr:sp>
    <xdr:clientData fPrintsWithSheet="0"/>
  </xdr:twoCellAnchor>
  <xdr:twoCellAnchor>
    <xdr:from>
      <xdr:col>8</xdr:col>
      <xdr:colOff>190500</xdr:colOff>
      <xdr:row>264</xdr:row>
      <xdr:rowOff>9525</xdr:rowOff>
    </xdr:from>
    <xdr:to>
      <xdr:col>8</xdr:col>
      <xdr:colOff>485775</xdr:colOff>
      <xdr:row>266</xdr:row>
      <xdr:rowOff>18975</xdr:rowOff>
    </xdr:to>
    <xdr:sp macro="[0]!DeleteThisEntity" textlink="">
      <xdr:nvSpPr>
        <xdr:cNvPr id="50" name="Прямоугольник 49"/>
        <xdr:cNvSpPr>
          <a:spLocks noChangeAspect="1"/>
        </xdr:cNvSpPr>
      </xdr:nvSpPr>
      <xdr:spPr>
        <a:xfrm>
          <a:off x="11630025" y="2979420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5676900</xdr:colOff>
      <xdr:row>8</xdr:row>
      <xdr:rowOff>19050</xdr:rowOff>
    </xdr:from>
    <xdr:to>
      <xdr:col>8</xdr:col>
      <xdr:colOff>9525</xdr:colOff>
      <xdr:row>8</xdr:row>
      <xdr:rowOff>314250</xdr:rowOff>
    </xdr:to>
    <xdr:sp macro="[0]!AddIntProperty" textlink="">
      <xdr:nvSpPr>
        <xdr:cNvPr id="52" name="Прямоугольник 51"/>
        <xdr:cNvSpPr/>
      </xdr:nvSpPr>
      <xdr:spPr>
        <a:xfrm>
          <a:off x="7286625" y="1409700"/>
          <a:ext cx="416242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объект</a:t>
          </a:r>
          <a:r>
            <a:rPr lang="ru-RU" sz="1100" b="0" baseline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интеллектуальной собственности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8</xdr:col>
      <xdr:colOff>190500</xdr:colOff>
      <xdr:row>1</xdr:row>
      <xdr:rowOff>9525</xdr:rowOff>
    </xdr:from>
    <xdr:to>
      <xdr:col>8</xdr:col>
      <xdr:colOff>485775</xdr:colOff>
      <xdr:row>3</xdr:row>
      <xdr:rowOff>18975</xdr:rowOff>
    </xdr:to>
    <xdr:sp macro="[0]!DeleteThisEntity" textlink="">
      <xdr:nvSpPr>
        <xdr:cNvPr id="33" name="Прямоугольник 32"/>
        <xdr:cNvSpPr>
          <a:spLocks noChangeAspect="1"/>
        </xdr:cNvSpPr>
      </xdr:nvSpPr>
      <xdr:spPr>
        <a:xfrm>
          <a:off x="11630025" y="2095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6</xdr:col>
      <xdr:colOff>133350</xdr:colOff>
      <xdr:row>11</xdr:row>
      <xdr:rowOff>9525</xdr:rowOff>
    </xdr:from>
    <xdr:to>
      <xdr:col>7</xdr:col>
      <xdr:colOff>200025</xdr:colOff>
      <xdr:row>13</xdr:row>
      <xdr:rowOff>18975</xdr:rowOff>
    </xdr:to>
    <xdr:sp macro="[0]!DeleteThisEntity" textlink="">
      <xdr:nvSpPr>
        <xdr:cNvPr id="34" name="Прямоугольник 33"/>
        <xdr:cNvSpPr>
          <a:spLocks noChangeAspect="1"/>
        </xdr:cNvSpPr>
      </xdr:nvSpPr>
      <xdr:spPr>
        <a:xfrm>
          <a:off x="11134725" y="220980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6</xdr:col>
      <xdr:colOff>133350</xdr:colOff>
      <xdr:row>300</xdr:row>
      <xdr:rowOff>9525</xdr:rowOff>
    </xdr:from>
    <xdr:to>
      <xdr:col>7</xdr:col>
      <xdr:colOff>200025</xdr:colOff>
      <xdr:row>302</xdr:row>
      <xdr:rowOff>18975</xdr:rowOff>
    </xdr:to>
    <xdr:sp macro="[0]!DeleteThisEntity" textlink="">
      <xdr:nvSpPr>
        <xdr:cNvPr id="37" name="Прямоугольник 36"/>
        <xdr:cNvSpPr>
          <a:spLocks noChangeAspect="1"/>
        </xdr:cNvSpPr>
      </xdr:nvSpPr>
      <xdr:spPr>
        <a:xfrm>
          <a:off x="11134725" y="357949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6</xdr:col>
      <xdr:colOff>133350</xdr:colOff>
      <xdr:row>254</xdr:row>
      <xdr:rowOff>9525</xdr:rowOff>
    </xdr:from>
    <xdr:to>
      <xdr:col>7</xdr:col>
      <xdr:colOff>200025</xdr:colOff>
      <xdr:row>256</xdr:row>
      <xdr:rowOff>18975</xdr:rowOff>
    </xdr:to>
    <xdr:sp macro="[0]!DeleteThisEntity" textlink="">
      <xdr:nvSpPr>
        <xdr:cNvPr id="38" name="Прямоугольник 37"/>
        <xdr:cNvSpPr>
          <a:spLocks noChangeAspect="1"/>
        </xdr:cNvSpPr>
      </xdr:nvSpPr>
      <xdr:spPr>
        <a:xfrm>
          <a:off x="11134725" y="2860357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8</xdr:col>
      <xdr:colOff>190500</xdr:colOff>
      <xdr:row>19</xdr:row>
      <xdr:rowOff>9525</xdr:rowOff>
    </xdr:from>
    <xdr:to>
      <xdr:col>8</xdr:col>
      <xdr:colOff>485775</xdr:colOff>
      <xdr:row>20</xdr:row>
      <xdr:rowOff>95175</xdr:rowOff>
    </xdr:to>
    <xdr:sp macro="[0]!DeleteThisEntity" textlink="">
      <xdr:nvSpPr>
        <xdr:cNvPr id="40" name="Прямоугольник 39"/>
        <xdr:cNvSpPr>
          <a:spLocks noChangeAspect="1"/>
        </xdr:cNvSpPr>
      </xdr:nvSpPr>
      <xdr:spPr>
        <a:xfrm>
          <a:off x="11630025" y="33718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212</xdr:row>
      <xdr:rowOff>19050</xdr:rowOff>
    </xdr:from>
    <xdr:to>
      <xdr:col>7</xdr:col>
      <xdr:colOff>9525</xdr:colOff>
      <xdr:row>213</xdr:row>
      <xdr:rowOff>123750</xdr:rowOff>
    </xdr:to>
    <xdr:sp macro="[0]!AddStageResult" textlink="">
      <xdr:nvSpPr>
        <xdr:cNvPr id="39" name="Прямоугольник 38"/>
        <xdr:cNvSpPr/>
      </xdr:nvSpPr>
      <xdr:spPr>
        <a:xfrm>
          <a:off x="8343900" y="2570797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результат</a:t>
          </a:r>
          <a:r>
            <a:rPr lang="ru-RU" sz="1100" b="0" baseline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работы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208</xdr:row>
      <xdr:rowOff>19050</xdr:rowOff>
    </xdr:from>
    <xdr:to>
      <xdr:col>7</xdr:col>
      <xdr:colOff>9525</xdr:colOff>
      <xdr:row>209</xdr:row>
      <xdr:rowOff>123750</xdr:rowOff>
    </xdr:to>
    <xdr:sp macro="[0]!AddExecutor" textlink="">
      <xdr:nvSpPr>
        <xdr:cNvPr id="43" name="Прямоугольник 42"/>
        <xdr:cNvSpPr/>
      </xdr:nvSpPr>
      <xdr:spPr>
        <a:xfrm>
          <a:off x="8343900" y="25041225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организацию</a:t>
          </a:r>
        </a:p>
      </xdr:txBody>
    </xdr:sp>
    <xdr:clientData fPrintsWithSheet="0"/>
  </xdr:twoCellAnchor>
  <xdr:twoCellAnchor>
    <xdr:from>
      <xdr:col>6</xdr:col>
      <xdr:colOff>133350</xdr:colOff>
      <xdr:row>196</xdr:row>
      <xdr:rowOff>9525</xdr:rowOff>
    </xdr:from>
    <xdr:to>
      <xdr:col>7</xdr:col>
      <xdr:colOff>200025</xdr:colOff>
      <xdr:row>198</xdr:row>
      <xdr:rowOff>18975</xdr:rowOff>
    </xdr:to>
    <xdr:sp macro="[0]!DeleteThisEntity" textlink="">
      <xdr:nvSpPr>
        <xdr:cNvPr id="44" name="Прямоугольник 43"/>
        <xdr:cNvSpPr>
          <a:spLocks noChangeAspect="1"/>
        </xdr:cNvSpPr>
      </xdr:nvSpPr>
      <xdr:spPr>
        <a:xfrm>
          <a:off x="11134725" y="23107650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192</xdr:row>
      <xdr:rowOff>19050</xdr:rowOff>
    </xdr:from>
    <xdr:to>
      <xdr:col>7</xdr:col>
      <xdr:colOff>9525</xdr:colOff>
      <xdr:row>193</xdr:row>
      <xdr:rowOff>123750</xdr:rowOff>
    </xdr:to>
    <xdr:sp macro="[0]!AddStageResult" textlink="">
      <xdr:nvSpPr>
        <xdr:cNvPr id="45" name="Прямоугольник 44"/>
        <xdr:cNvSpPr/>
      </xdr:nvSpPr>
      <xdr:spPr>
        <a:xfrm>
          <a:off x="8343900" y="32766000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результат</a:t>
          </a:r>
          <a:r>
            <a:rPr lang="ru-RU" sz="1100" b="0" baseline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работы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188</xdr:row>
      <xdr:rowOff>19050</xdr:rowOff>
    </xdr:from>
    <xdr:to>
      <xdr:col>7</xdr:col>
      <xdr:colOff>9525</xdr:colOff>
      <xdr:row>189</xdr:row>
      <xdr:rowOff>123750</xdr:rowOff>
    </xdr:to>
    <xdr:sp macro="[0]!AddExecutor" textlink="">
      <xdr:nvSpPr>
        <xdr:cNvPr id="46" name="Прямоугольник 45"/>
        <xdr:cNvSpPr/>
      </xdr:nvSpPr>
      <xdr:spPr>
        <a:xfrm>
          <a:off x="8343900" y="32099250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организацию</a:t>
          </a:r>
        </a:p>
      </xdr:txBody>
    </xdr:sp>
    <xdr:clientData fPrintsWithSheet="0"/>
  </xdr:twoCellAnchor>
  <xdr:twoCellAnchor>
    <xdr:from>
      <xdr:col>6</xdr:col>
      <xdr:colOff>133350</xdr:colOff>
      <xdr:row>176</xdr:row>
      <xdr:rowOff>9525</xdr:rowOff>
    </xdr:from>
    <xdr:to>
      <xdr:col>7</xdr:col>
      <xdr:colOff>200025</xdr:colOff>
      <xdr:row>178</xdr:row>
      <xdr:rowOff>18975</xdr:rowOff>
    </xdr:to>
    <xdr:sp macro="[0]!DeleteThisEntity" textlink="">
      <xdr:nvSpPr>
        <xdr:cNvPr id="47" name="Прямоугольник 46"/>
        <xdr:cNvSpPr>
          <a:spLocks noChangeAspect="1"/>
        </xdr:cNvSpPr>
      </xdr:nvSpPr>
      <xdr:spPr>
        <a:xfrm>
          <a:off x="11134725" y="3016567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172</xdr:row>
      <xdr:rowOff>19050</xdr:rowOff>
    </xdr:from>
    <xdr:to>
      <xdr:col>7</xdr:col>
      <xdr:colOff>9525</xdr:colOff>
      <xdr:row>173</xdr:row>
      <xdr:rowOff>123750</xdr:rowOff>
    </xdr:to>
    <xdr:sp macro="[0]!AddStageResult" textlink="">
      <xdr:nvSpPr>
        <xdr:cNvPr id="48" name="Прямоугольник 47"/>
        <xdr:cNvSpPr/>
      </xdr:nvSpPr>
      <xdr:spPr>
        <a:xfrm>
          <a:off x="8343900" y="32766000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результат</a:t>
          </a:r>
          <a:r>
            <a:rPr lang="ru-RU" sz="1100" b="0" baseline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работы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  <xdr:twoCellAnchor>
    <xdr:from>
      <xdr:col>5</xdr:col>
      <xdr:colOff>6734175</xdr:colOff>
      <xdr:row>168</xdr:row>
      <xdr:rowOff>19050</xdr:rowOff>
    </xdr:from>
    <xdr:to>
      <xdr:col>7</xdr:col>
      <xdr:colOff>9525</xdr:colOff>
      <xdr:row>169</xdr:row>
      <xdr:rowOff>123750</xdr:rowOff>
    </xdr:to>
    <xdr:sp macro="[0]!AddExecutor" textlink="">
      <xdr:nvSpPr>
        <xdr:cNvPr id="51" name="Прямоугольник 50"/>
        <xdr:cNvSpPr/>
      </xdr:nvSpPr>
      <xdr:spPr>
        <a:xfrm>
          <a:off x="8343900" y="32099250"/>
          <a:ext cx="2895600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Добавить организацию</a:t>
          </a:r>
        </a:p>
      </xdr:txBody>
    </xdr:sp>
    <xdr:clientData fPrintsWithSheet="0"/>
  </xdr:twoCellAnchor>
  <xdr:twoCellAnchor>
    <xdr:from>
      <xdr:col>6</xdr:col>
      <xdr:colOff>133350</xdr:colOff>
      <xdr:row>156</xdr:row>
      <xdr:rowOff>9525</xdr:rowOff>
    </xdr:from>
    <xdr:to>
      <xdr:col>7</xdr:col>
      <xdr:colOff>200025</xdr:colOff>
      <xdr:row>158</xdr:row>
      <xdr:rowOff>18975</xdr:rowOff>
    </xdr:to>
    <xdr:sp macro="[0]!DeleteThisEntity" textlink="">
      <xdr:nvSpPr>
        <xdr:cNvPr id="53" name="Прямоугольник 52"/>
        <xdr:cNvSpPr>
          <a:spLocks noChangeAspect="1"/>
        </xdr:cNvSpPr>
      </xdr:nvSpPr>
      <xdr:spPr>
        <a:xfrm>
          <a:off x="11134725" y="30165675"/>
          <a:ext cx="295275" cy="2952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54000" bIns="0" rtlCol="0" anchor="ctr"/>
        <a:lstStyle/>
        <a:p>
          <a:pPr marL="0" indent="0" algn="ctr"/>
          <a:r>
            <a:rPr lang="en-US" sz="1100" b="0" smtClean="0">
              <a:solidFill>
                <a:schemeClr val="bg1"/>
              </a:solidFill>
              <a:effectLst/>
              <a:latin typeface="Wingdings 2" panose="05020102010507070707" pitchFamily="18" charset="2"/>
              <a:ea typeface="Segoe UI" panose="020B0502040204020203" pitchFamily="34" charset="0"/>
              <a:cs typeface="Segoe UI" panose="020B0502040204020203" pitchFamily="34" charset="0"/>
            </a:rPr>
            <a:t>Ð</a:t>
          </a:r>
          <a:endParaRPr lang="ru-RU" sz="1100" b="0">
            <a:solidFill>
              <a:schemeClr val="bg1"/>
            </a:solidFill>
            <a:effectLst/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302217</xdr:colOff>
      <xdr:row>3</xdr:row>
      <xdr:rowOff>83273</xdr:rowOff>
    </xdr:to>
    <xdr:sp macro="" textlink="">
      <xdr:nvSpPr>
        <xdr:cNvPr id="2" name="_shp_temp_light"/>
        <xdr:cNvSpPr/>
      </xdr:nvSpPr>
      <xdr:spPr>
        <a:xfrm>
          <a:off x="609600" y="190500"/>
          <a:ext cx="2131017" cy="464273"/>
        </a:xfrm>
        <a:prstGeom prst="rect">
          <a:avLst/>
        </a:prstGeom>
        <a:gradFill>
          <a:gsLst>
            <a:gs pos="66000">
              <a:srgbClr val="E3F1FD"/>
            </a:gs>
            <a:gs pos="66000">
              <a:srgbClr val="BCDCFA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100" b="0">
              <a:solidFill>
                <a:srgbClr val="3194EE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1. Общая информация о проекте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302400</xdr:colOff>
      <xdr:row>6</xdr:row>
      <xdr:rowOff>83400</xdr:rowOff>
    </xdr:to>
    <xdr:sp macro="" textlink="">
      <xdr:nvSpPr>
        <xdr:cNvPr id="4" name="_shp_temp_dark"/>
        <xdr:cNvSpPr/>
      </xdr:nvSpPr>
      <xdr:spPr>
        <a:xfrm>
          <a:off x="609600" y="762000"/>
          <a:ext cx="2131200" cy="464400"/>
        </a:xfrm>
        <a:prstGeom prst="rect">
          <a:avLst/>
        </a:prstGeom>
        <a:gradFill>
          <a:gsLst>
            <a:gs pos="66000">
              <a:srgbClr val="63AFF3"/>
            </a:gs>
            <a:gs pos="66000">
              <a:srgbClr val="80BDF4"/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05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Научно-исследовательские работы (НИР)</a:t>
          </a:r>
        </a:p>
      </xdr:txBody>
    </xdr:sp>
    <xdr:clientData fPrintsWithSheet="0"/>
  </xdr:twoCellAnchor>
  <xdr:twoCellAnchor>
    <xdr:from>
      <xdr:col>1</xdr:col>
      <xdr:colOff>0</xdr:colOff>
      <xdr:row>7</xdr:row>
      <xdr:rowOff>0</xdr:rowOff>
    </xdr:from>
    <xdr:to>
      <xdr:col>4</xdr:col>
      <xdr:colOff>302400</xdr:colOff>
      <xdr:row>9</xdr:row>
      <xdr:rowOff>83400</xdr:rowOff>
    </xdr:to>
    <xdr:sp macro="" textlink="">
      <xdr:nvSpPr>
        <xdr:cNvPr id="5" name="_shp_temp_inactive"/>
        <xdr:cNvSpPr/>
      </xdr:nvSpPr>
      <xdr:spPr>
        <a:xfrm>
          <a:off x="609600" y="1333500"/>
          <a:ext cx="2131200" cy="464400"/>
        </a:xfrm>
        <a:prstGeom prst="rect">
          <a:avLst/>
        </a:prstGeom>
        <a:gradFill>
          <a:gsLst>
            <a:gs pos="66000">
              <a:schemeClr val="bg1">
                <a:lumMod val="65000"/>
              </a:schemeClr>
            </a:gs>
            <a:gs pos="67000">
              <a:schemeClr val="bg1">
                <a:lumMod val="75000"/>
              </a:schemeClr>
            </a:gs>
          </a:gsLst>
          <a:lin ang="18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050" b="0">
              <a:solidFill>
                <a:schemeClr val="bg1"/>
              </a:solidFill>
              <a:effectLst/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Научно-исследовательские работы (НИР)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8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image" Target="../media/image3.emf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1:C6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sheetData>
    <row r="1" spans="3:3" ht="14.25" customHeight="1" x14ac:dyDescent="0.25"/>
    <row r="2" spans="3:3" ht="14.25" customHeight="1" x14ac:dyDescent="0.25"/>
    <row r="3" spans="3:3" ht="14.25" customHeight="1" x14ac:dyDescent="0.25"/>
    <row r="4" spans="3:3" ht="14.25" customHeight="1" x14ac:dyDescent="0.25"/>
    <row r="5" spans="3:3" ht="14.25" customHeight="1" x14ac:dyDescent="0.25"/>
    <row r="6" spans="3:3" ht="23.25" customHeight="1" x14ac:dyDescent="0.4">
      <c r="C6" s="132" t="s">
        <v>682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  <outlinePr summaryBelow="0" summaryRight="0"/>
    <pageSetUpPr fitToPage="1"/>
  </sheetPr>
  <dimension ref="A1:K336"/>
  <sheetViews>
    <sheetView showGridLines="0" zoomScaleNormal="100" workbookViewId="0">
      <pane ySplit="4" topLeftCell="A5" activePane="bottomLeft" state="frozen"/>
      <selection activeCell="C147" sqref="C147"/>
      <selection pane="bottomLeft"/>
    </sheetView>
  </sheetViews>
  <sheetFormatPr defaultRowHeight="14.25" outlineLevelRow="4" x14ac:dyDescent="0.2"/>
  <cols>
    <col min="1" max="1" width="1.7109375" style="1" customWidth="1"/>
    <col min="2" max="2" width="1.5703125" style="1" customWidth="1"/>
    <col min="3" max="4" width="4.5703125" style="1" customWidth="1"/>
    <col min="5" max="5" width="11.7109375" style="2" customWidth="1"/>
    <col min="6" max="6" width="140.85546875" style="1" customWidth="1"/>
    <col min="7" max="7" width="3.42578125" style="9" customWidth="1"/>
    <col min="8" max="8" width="3.140625" style="9" customWidth="1"/>
    <col min="9" max="9" width="7.42578125" style="1" customWidth="1"/>
    <col min="10" max="10" width="9.140625" style="1"/>
    <col min="11" max="11" width="9.7109375" style="1" bestFit="1" customWidth="1"/>
    <col min="12" max="16384" width="9.140625" style="1"/>
  </cols>
  <sheetData>
    <row r="1" spans="1:11" ht="9" customHeight="1" x14ac:dyDescent="0.2"/>
    <row r="2" spans="1:11" ht="9" customHeight="1" x14ac:dyDescent="0.2"/>
    <row r="3" spans="1:11" ht="9" customHeight="1" x14ac:dyDescent="0.2"/>
    <row r="4" spans="1:11" ht="9" customHeight="1" x14ac:dyDescent="0.2"/>
    <row r="6" spans="1:11" ht="22.5" collapsed="1" x14ac:dyDescent="0.3">
      <c r="A6" s="9"/>
      <c r="B6" s="9"/>
      <c r="E6" s="110" t="s">
        <v>131</v>
      </c>
      <c r="F6" s="8"/>
      <c r="J6" s="9"/>
      <c r="K6" s="9"/>
    </row>
    <row r="7" spans="1:11" hidden="1" outlineLevel="1" x14ac:dyDescent="0.2"/>
    <row r="8" spans="1:11" ht="15" hidden="1" outlineLevel="1" x14ac:dyDescent="0.25">
      <c r="F8" s="21" t="s">
        <v>890</v>
      </c>
    </row>
    <row r="9" spans="1:11" ht="15" hidden="1" outlineLevel="1" x14ac:dyDescent="0.25">
      <c r="F9" s="153" t="s">
        <v>898</v>
      </c>
    </row>
    <row r="10" spans="1:11" hidden="1" outlineLevel="1" x14ac:dyDescent="0.2"/>
    <row r="11" spans="1:11" ht="20.25" hidden="1" outlineLevel="1" x14ac:dyDescent="0.35">
      <c r="A11" s="9"/>
      <c r="B11" s="9"/>
      <c r="C11" s="9"/>
      <c r="D11" s="9"/>
      <c r="E11" s="29" t="s">
        <v>167</v>
      </c>
      <c r="F11" s="9"/>
      <c r="I11" s="9"/>
      <c r="J11" s="9"/>
      <c r="K11" s="9"/>
    </row>
    <row r="12" spans="1:11" ht="6" hidden="1" customHeight="1" outlineLevel="1" x14ac:dyDescent="0.2"/>
    <row r="13" spans="1:11" ht="16.5" hidden="1" outlineLevel="1" x14ac:dyDescent="0.3">
      <c r="A13" s="9"/>
      <c r="B13" s="9"/>
      <c r="E13" s="122" t="s">
        <v>5</v>
      </c>
      <c r="F13" s="21" t="s">
        <v>4</v>
      </c>
      <c r="J13" s="9"/>
      <c r="K13" s="9"/>
    </row>
    <row r="14" spans="1:11" ht="15" hidden="1" outlineLevel="1" x14ac:dyDescent="0.2">
      <c r="A14" s="9"/>
      <c r="B14" s="9"/>
      <c r="F14" s="152" t="s">
        <v>42</v>
      </c>
      <c r="J14" s="9"/>
      <c r="K14" s="9"/>
    </row>
    <row r="15" spans="1:11" ht="4.5" hidden="1" customHeight="1" outlineLevel="1" x14ac:dyDescent="0.25">
      <c r="E15" s="28"/>
    </row>
    <row r="16" spans="1:11" ht="30" hidden="1" outlineLevel="1" x14ac:dyDescent="0.25">
      <c r="E16" s="192" t="str">
        <f>NextRecNum(E13,2)</f>
        <v>1.2</v>
      </c>
      <c r="F16" s="54" t="s">
        <v>1031</v>
      </c>
    </row>
    <row r="17" spans="1:11" ht="15" hidden="1" outlineLevel="1" x14ac:dyDescent="0.25">
      <c r="F17" s="153"/>
    </row>
    <row r="18" spans="1:11" ht="4.5" hidden="1" customHeight="1" outlineLevel="1" x14ac:dyDescent="0.25">
      <c r="E18" s="28"/>
    </row>
    <row r="19" spans="1:11" ht="16.5" hidden="1" outlineLevel="1" x14ac:dyDescent="0.3">
      <c r="E19" s="191" t="str">
        <f>NextRecNum(E16,2)</f>
        <v>1.3</v>
      </c>
      <c r="F19" s="21" t="s">
        <v>0</v>
      </c>
    </row>
    <row r="20" spans="1:11" ht="75" hidden="1" customHeight="1" outlineLevel="1" x14ac:dyDescent="0.2">
      <c r="F20" s="152" t="s">
        <v>46</v>
      </c>
      <c r="I20" s="162"/>
    </row>
    <row r="21" spans="1:11" ht="6" hidden="1" customHeight="1" outlineLevel="1" x14ac:dyDescent="0.2"/>
    <row r="22" spans="1:11" ht="16.5" hidden="1" outlineLevel="1" x14ac:dyDescent="0.3">
      <c r="E22" s="191" t="str">
        <f>NextRecNum(E19,2)</f>
        <v>1.4</v>
      </c>
      <c r="F22" s="21" t="s">
        <v>839</v>
      </c>
    </row>
    <row r="23" spans="1:11" ht="75" hidden="1" customHeight="1" outlineLevel="1" x14ac:dyDescent="0.2">
      <c r="F23" s="152" t="s">
        <v>840</v>
      </c>
      <c r="I23" s="162"/>
    </row>
    <row r="24" spans="1:11" ht="15" hidden="1" outlineLevel="1" x14ac:dyDescent="0.25">
      <c r="E24" s="28"/>
    </row>
    <row r="25" spans="1:11" ht="20.25" hidden="1" outlineLevel="1" x14ac:dyDescent="0.35">
      <c r="E25" s="29" t="s">
        <v>168</v>
      </c>
    </row>
    <row r="26" spans="1:11" ht="4.5" hidden="1" customHeight="1" outlineLevel="1" x14ac:dyDescent="0.25">
      <c r="E26" s="28"/>
    </row>
    <row r="27" spans="1:11" ht="16.5" hidden="1" outlineLevel="1" x14ac:dyDescent="0.3">
      <c r="A27" s="9"/>
      <c r="B27" s="9"/>
      <c r="E27" s="191" t="str">
        <f>NextRecNum(E22,2)</f>
        <v>1.5</v>
      </c>
      <c r="F27" s="21" t="s">
        <v>1</v>
      </c>
      <c r="J27" s="9"/>
      <c r="K27" s="9"/>
    </row>
    <row r="28" spans="1:11" ht="15" hidden="1" outlineLevel="1" x14ac:dyDescent="0.2">
      <c r="A28" s="9"/>
      <c r="B28" s="9"/>
      <c r="F28" s="152" t="s">
        <v>43</v>
      </c>
      <c r="J28" s="9"/>
      <c r="K28" s="9"/>
    </row>
    <row r="29" spans="1:11" ht="4.5" hidden="1" customHeight="1" outlineLevel="1" x14ac:dyDescent="0.25">
      <c r="E29" s="28"/>
    </row>
    <row r="30" spans="1:11" ht="16.5" hidden="1" outlineLevel="1" x14ac:dyDescent="0.3">
      <c r="A30" s="9"/>
      <c r="B30" s="9"/>
      <c r="E30" s="191" t="str">
        <f>NextRecNum(E27,2)</f>
        <v>1.6</v>
      </c>
      <c r="F30" s="21" t="s">
        <v>3</v>
      </c>
      <c r="J30" s="9"/>
      <c r="K30" s="9"/>
    </row>
    <row r="31" spans="1:11" ht="15" hidden="1" outlineLevel="1" x14ac:dyDescent="0.2">
      <c r="A31" s="9"/>
      <c r="B31" s="9"/>
      <c r="F31" s="152" t="s">
        <v>44</v>
      </c>
      <c r="J31" s="9"/>
      <c r="K31" s="9"/>
    </row>
    <row r="32" spans="1:11" ht="4.5" hidden="1" customHeight="1" outlineLevel="1" x14ac:dyDescent="0.25">
      <c r="E32" s="28"/>
    </row>
    <row r="33" spans="1:11" ht="16.5" hidden="1" outlineLevel="1" x14ac:dyDescent="0.3">
      <c r="A33" s="9"/>
      <c r="B33" s="9"/>
      <c r="E33" s="191" t="str">
        <f>NextRecNum(E30,2)</f>
        <v>1.7</v>
      </c>
      <c r="F33" s="21" t="s">
        <v>821</v>
      </c>
      <c r="J33" s="9"/>
      <c r="K33" s="9"/>
    </row>
    <row r="34" spans="1:11" ht="15" hidden="1" outlineLevel="1" x14ac:dyDescent="0.2">
      <c r="A34" s="9"/>
      <c r="B34" s="9"/>
      <c r="F34" s="152" t="s">
        <v>818</v>
      </c>
      <c r="J34" s="9"/>
      <c r="K34" s="9"/>
    </row>
    <row r="35" spans="1:11" ht="6" hidden="1" customHeight="1" outlineLevel="1" x14ac:dyDescent="0.2"/>
    <row r="36" spans="1:11" ht="16.5" hidden="1" outlineLevel="1" x14ac:dyDescent="0.3">
      <c r="A36" s="9"/>
      <c r="B36" s="9"/>
      <c r="E36" s="191" t="str">
        <f>NextRecNum(E33,2)</f>
        <v>1.8</v>
      </c>
      <c r="F36" s="21" t="s">
        <v>820</v>
      </c>
      <c r="J36" s="9"/>
      <c r="K36" s="9"/>
    </row>
    <row r="37" spans="1:11" ht="15" hidden="1" outlineLevel="1" x14ac:dyDescent="0.2">
      <c r="A37" s="9"/>
      <c r="B37" s="9"/>
      <c r="F37" s="152" t="s">
        <v>819</v>
      </c>
      <c r="J37" s="9"/>
      <c r="K37" s="9"/>
    </row>
    <row r="38" spans="1:11" ht="6" hidden="1" customHeight="1" outlineLevel="1" x14ac:dyDescent="0.2"/>
    <row r="39" spans="1:11" ht="16.5" hidden="1" outlineLevel="1" x14ac:dyDescent="0.3">
      <c r="A39" s="9"/>
      <c r="B39" s="9"/>
      <c r="E39" s="191" t="str">
        <f>NextRecNum(E36,2)</f>
        <v>1.9</v>
      </c>
      <c r="F39" s="21" t="s">
        <v>2</v>
      </c>
      <c r="J39" s="9"/>
      <c r="K39" s="9"/>
    </row>
    <row r="40" spans="1:11" ht="15" hidden="1" outlineLevel="1" x14ac:dyDescent="0.2">
      <c r="A40" s="9"/>
      <c r="B40" s="9"/>
      <c r="F40" s="152" t="s">
        <v>45</v>
      </c>
      <c r="J40" s="9"/>
      <c r="K40" s="9"/>
    </row>
    <row r="41" spans="1:11" ht="4.5" hidden="1" customHeight="1" outlineLevel="1" x14ac:dyDescent="0.25">
      <c r="E41" s="28"/>
    </row>
    <row r="42" spans="1:11" ht="30" hidden="1" outlineLevel="1" x14ac:dyDescent="0.25">
      <c r="E42" s="192" t="str">
        <f>NextRecNum(E39,2)</f>
        <v>1.10</v>
      </c>
      <c r="F42" s="54" t="s">
        <v>766</v>
      </c>
    </row>
    <row r="43" spans="1:11" ht="15" hidden="1" outlineLevel="1" x14ac:dyDescent="0.25">
      <c r="F43" s="153"/>
    </row>
    <row r="44" spans="1:11" ht="4.5" hidden="1" customHeight="1" outlineLevel="1" x14ac:dyDescent="0.25">
      <c r="E44" s="28"/>
    </row>
    <row r="45" spans="1:11" ht="16.5" hidden="1" outlineLevel="1" x14ac:dyDescent="0.25">
      <c r="E45" s="192" t="str">
        <f>NextRecNum(E42,2)</f>
        <v>1.11</v>
      </c>
      <c r="F45" s="54" t="s">
        <v>1117</v>
      </c>
    </row>
    <row r="46" spans="1:11" ht="15" hidden="1" outlineLevel="1" x14ac:dyDescent="0.25">
      <c r="F46" s="153"/>
    </row>
    <row r="47" spans="1:11" hidden="1" outlineLevel="1" x14ac:dyDescent="0.2">
      <c r="F47" s="216" t="str">
        <f>IF(F46="Да",HYPERLINK(МСП!A1&amp;"MSB","Заполните обоснование"),"")</f>
        <v/>
      </c>
    </row>
    <row r="48" spans="1:11" ht="6" hidden="1" customHeight="1" outlineLevel="1" x14ac:dyDescent="0.35">
      <c r="A48" s="53"/>
      <c r="B48" s="53"/>
      <c r="C48" s="53"/>
      <c r="D48" s="53"/>
      <c r="E48" s="29"/>
      <c r="F48" s="53"/>
      <c r="G48" s="53"/>
      <c r="H48" s="53"/>
      <c r="I48" s="53"/>
      <c r="J48" s="53"/>
      <c r="K48" s="53"/>
    </row>
    <row r="49" spans="1:11" ht="20.25" hidden="1" outlineLevel="1" x14ac:dyDescent="0.35">
      <c r="A49" s="53"/>
      <c r="B49" s="53"/>
      <c r="C49" s="53"/>
      <c r="D49" s="53"/>
      <c r="E49" s="29" t="s">
        <v>984</v>
      </c>
      <c r="F49" s="53"/>
      <c r="G49" s="53"/>
      <c r="H49" s="53"/>
      <c r="I49" s="53"/>
      <c r="J49" s="53"/>
      <c r="K49" s="53"/>
    </row>
    <row r="50" spans="1:11" ht="6" hidden="1" customHeight="1" outlineLevel="1" x14ac:dyDescent="0.35">
      <c r="A50" s="53"/>
      <c r="B50" s="53"/>
      <c r="C50" s="53"/>
      <c r="D50" s="53"/>
      <c r="E50" s="29"/>
      <c r="F50" s="53"/>
      <c r="G50" s="53"/>
      <c r="H50" s="53"/>
      <c r="I50" s="53"/>
      <c r="J50" s="53"/>
      <c r="K50" s="53"/>
    </row>
    <row r="51" spans="1:11" ht="15" hidden="1" customHeight="1" outlineLevel="1" x14ac:dyDescent="0.25">
      <c r="A51" s="53"/>
      <c r="B51" s="53"/>
      <c r="C51" s="53"/>
      <c r="D51" s="53"/>
      <c r="E51" s="192" t="str">
        <f>NextRecNum(E45,2)</f>
        <v>1.12</v>
      </c>
      <c r="F51" s="54" t="s">
        <v>1026</v>
      </c>
      <c r="G51" s="53"/>
      <c r="H51" s="53"/>
      <c r="I51" s="53"/>
      <c r="J51" s="53"/>
      <c r="K51" s="53"/>
    </row>
    <row r="52" spans="1:11" ht="15" hidden="1" outlineLevel="1" x14ac:dyDescent="0.25">
      <c r="A52" s="53"/>
      <c r="B52" s="53"/>
      <c r="C52" s="53"/>
      <c r="D52" s="53"/>
      <c r="F52" s="153"/>
      <c r="G52" s="53"/>
      <c r="H52" s="53"/>
      <c r="I52" s="53"/>
      <c r="J52" s="53"/>
      <c r="K52" s="53"/>
    </row>
    <row r="53" spans="1:11" ht="6" hidden="1" customHeight="1" outlineLevel="1" x14ac:dyDescent="0.35">
      <c r="A53" s="53"/>
      <c r="B53" s="53"/>
      <c r="C53" s="53"/>
      <c r="D53" s="53"/>
      <c r="E53" s="29"/>
      <c r="F53" s="53"/>
      <c r="G53" s="53"/>
      <c r="H53" s="53"/>
      <c r="I53" s="53"/>
      <c r="J53" s="53"/>
      <c r="K53" s="53"/>
    </row>
    <row r="54" spans="1:11" ht="30" hidden="1" outlineLevel="1" x14ac:dyDescent="0.2">
      <c r="A54" s="16"/>
      <c r="B54" s="16"/>
      <c r="C54" s="20"/>
      <c r="D54" s="20"/>
      <c r="E54" s="193" t="str">
        <f>NextRecNum(E51,2)</f>
        <v>1.13</v>
      </c>
      <c r="F54" s="20" t="s">
        <v>119</v>
      </c>
      <c r="G54" s="20"/>
      <c r="H54" s="20"/>
      <c r="I54" s="20"/>
      <c r="J54" s="16"/>
      <c r="K54" s="16"/>
    </row>
    <row r="55" spans="1:11" ht="4.5" hidden="1" customHeight="1" outlineLevel="1" thickBot="1" x14ac:dyDescent="0.3">
      <c r="E55" s="28"/>
    </row>
    <row r="56" spans="1:11" ht="16.5" hidden="1" customHeight="1" outlineLevel="1" x14ac:dyDescent="0.3">
      <c r="C56" s="55"/>
      <c r="D56" s="56"/>
      <c r="E56" s="133" t="str">
        <f>'Форма заявки'!$E$54&amp;".1"</f>
        <v>1.13.1</v>
      </c>
      <c r="F56" s="135" t="s">
        <v>59</v>
      </c>
      <c r="G56" s="57"/>
      <c r="H56" s="57"/>
      <c r="I56" s="58"/>
    </row>
    <row r="57" spans="1:11" ht="6" hidden="1" customHeight="1" outlineLevel="2" x14ac:dyDescent="0.25">
      <c r="C57" s="34"/>
      <c r="D57" s="22"/>
      <c r="E57" s="23"/>
      <c r="F57" s="22"/>
      <c r="G57" s="24"/>
      <c r="H57" s="24"/>
      <c r="I57" s="35"/>
    </row>
    <row r="58" spans="1:11" ht="14.25" hidden="1" customHeight="1" outlineLevel="2" x14ac:dyDescent="0.25">
      <c r="C58" s="59"/>
      <c r="D58" s="7"/>
      <c r="E58" s="192" t="str">
        <f>'Форма заявки'!$E$54&amp;".1.1"</f>
        <v>1.13.1.1</v>
      </c>
      <c r="F58" s="25" t="s">
        <v>767</v>
      </c>
      <c r="G58" s="13"/>
      <c r="H58" s="13"/>
      <c r="I58" s="60"/>
    </row>
    <row r="59" spans="1:11" ht="15" hidden="1" customHeight="1" outlineLevel="2" x14ac:dyDescent="0.25">
      <c r="C59" s="59"/>
      <c r="D59" s="7"/>
      <c r="E59" s="6"/>
      <c r="F59" s="143"/>
      <c r="G59" s="12"/>
      <c r="H59" s="12"/>
      <c r="I59" s="60"/>
    </row>
    <row r="60" spans="1:11" ht="6" hidden="1" customHeight="1" outlineLevel="2" x14ac:dyDescent="0.25">
      <c r="C60" s="59"/>
      <c r="D60" s="7"/>
      <c r="E60" s="21"/>
      <c r="F60" s="21"/>
      <c r="G60" s="12"/>
      <c r="H60" s="12"/>
      <c r="I60" s="60"/>
    </row>
    <row r="61" spans="1:11" ht="30" hidden="1" customHeight="1" outlineLevel="2" x14ac:dyDescent="0.2">
      <c r="C61" s="59"/>
      <c r="D61" s="41"/>
      <c r="E61" s="134" t="str">
        <f>'Форма заявки'!$E$54&amp;".1.2"</f>
        <v>1.13.1.2</v>
      </c>
      <c r="F61" s="41" t="s">
        <v>196</v>
      </c>
      <c r="G61" s="41"/>
      <c r="H61" s="41"/>
      <c r="I61" s="60"/>
    </row>
    <row r="62" spans="1:11" ht="6" hidden="1" customHeight="1" outlineLevel="2" thickBot="1" x14ac:dyDescent="0.3">
      <c r="C62" s="59"/>
      <c r="D62" s="7"/>
      <c r="E62" s="21"/>
      <c r="F62" s="21"/>
      <c r="G62" s="12"/>
      <c r="H62" s="12"/>
      <c r="I62" s="60"/>
    </row>
    <row r="63" spans="1:11" ht="16.5" hidden="1" customHeight="1" outlineLevel="2" x14ac:dyDescent="0.3">
      <c r="C63" s="59"/>
      <c r="D63" s="65"/>
      <c r="E63" s="133" t="str">
        <f>'Форма заявки'!$E$54&amp;".1.2.1"</f>
        <v>1.13.1.2.1</v>
      </c>
      <c r="F63" s="135" t="s">
        <v>735</v>
      </c>
      <c r="G63" s="66"/>
      <c r="H63" s="69"/>
      <c r="I63" s="60"/>
    </row>
    <row r="64" spans="1:11" ht="6" hidden="1" customHeight="1" outlineLevel="3" x14ac:dyDescent="0.25">
      <c r="C64" s="59"/>
      <c r="D64" s="72"/>
      <c r="E64" s="22"/>
      <c r="F64" s="22"/>
      <c r="G64" s="22"/>
      <c r="H64" s="73"/>
      <c r="I64" s="60"/>
    </row>
    <row r="65" spans="1:11" ht="16.5" hidden="1" customHeight="1" outlineLevel="3" x14ac:dyDescent="0.25">
      <c r="C65" s="59"/>
      <c r="D65" s="72"/>
      <c r="E65" s="194" t="str">
        <f>'Форма заявки'!$E$54&amp;".1.2.1.1"</f>
        <v>1.13.1.2.1.1</v>
      </c>
      <c r="F65" s="25" t="s">
        <v>195</v>
      </c>
      <c r="G65" s="22"/>
      <c r="H65" s="73"/>
      <c r="I65" s="60"/>
    </row>
    <row r="66" spans="1:11" ht="15" hidden="1" customHeight="1" outlineLevel="3" x14ac:dyDescent="0.25">
      <c r="C66" s="59"/>
      <c r="D66" s="72"/>
      <c r="E66" s="6"/>
      <c r="F66" s="143"/>
      <c r="G66" s="22"/>
      <c r="H66" s="73"/>
      <c r="I66" s="60"/>
    </row>
    <row r="67" spans="1:11" ht="16.5" hidden="1" customHeight="1" outlineLevel="3" x14ac:dyDescent="0.25">
      <c r="C67" s="59"/>
      <c r="D67" s="72"/>
      <c r="E67" s="194" t="str">
        <f>'Форма заявки'!$E$54&amp;".1.2.1.2"</f>
        <v>1.13.1.2.1.2</v>
      </c>
      <c r="F67" s="25" t="s">
        <v>769</v>
      </c>
      <c r="G67" s="22"/>
      <c r="H67" s="73"/>
      <c r="I67" s="60"/>
    </row>
    <row r="68" spans="1:11" ht="15" hidden="1" customHeight="1" outlineLevel="3" x14ac:dyDescent="0.25">
      <c r="C68" s="59"/>
      <c r="D68" s="72"/>
      <c r="E68" s="6"/>
      <c r="F68" s="143"/>
      <c r="G68" s="22"/>
      <c r="H68" s="73"/>
      <c r="I68" s="60"/>
    </row>
    <row r="69" spans="1:11" ht="6" hidden="1" customHeight="1" outlineLevel="2" thickBot="1" x14ac:dyDescent="0.3">
      <c r="C69" s="59"/>
      <c r="D69" s="77"/>
      <c r="E69" s="78"/>
      <c r="F69" s="78"/>
      <c r="G69" s="78"/>
      <c r="H69" s="79"/>
      <c r="I69" s="60"/>
    </row>
    <row r="70" spans="1:11" ht="24.75" hidden="1" customHeight="1" outlineLevel="2" x14ac:dyDescent="0.25">
      <c r="C70" s="59"/>
      <c r="D70" s="7"/>
      <c r="E70" s="21"/>
      <c r="F70" s="21"/>
      <c r="G70" s="12"/>
      <c r="H70" s="12"/>
      <c r="I70" s="60"/>
    </row>
    <row r="71" spans="1:11" ht="7.5" hidden="1" customHeight="1" outlineLevel="1" thickBot="1" x14ac:dyDescent="0.3">
      <c r="C71" s="36"/>
      <c r="D71" s="37"/>
      <c r="E71" s="38"/>
      <c r="F71" s="37"/>
      <c r="G71" s="39"/>
      <c r="H71" s="39"/>
      <c r="I71" s="40"/>
    </row>
    <row r="72" spans="1:11" hidden="1" outlineLevel="1" x14ac:dyDescent="0.2"/>
    <row r="73" spans="1:11" hidden="1" outlineLevel="1" x14ac:dyDescent="0.2"/>
    <row r="74" spans="1:11" hidden="1" outlineLevel="1" x14ac:dyDescent="0.2"/>
    <row r="75" spans="1:11" ht="20.25" hidden="1" outlineLevel="1" x14ac:dyDescent="0.35">
      <c r="A75" s="53"/>
      <c r="B75" s="53"/>
      <c r="C75" s="53"/>
      <c r="D75" s="53"/>
      <c r="E75" s="29" t="s">
        <v>990</v>
      </c>
      <c r="F75" s="53"/>
      <c r="G75" s="53"/>
      <c r="H75" s="53"/>
      <c r="I75" s="53"/>
      <c r="J75" s="53"/>
      <c r="K75" s="53"/>
    </row>
    <row r="76" spans="1:11" ht="16.5" hidden="1" outlineLevel="1" x14ac:dyDescent="0.25">
      <c r="C76" s="7"/>
      <c r="D76" s="7"/>
      <c r="E76" s="192" t="str">
        <f>NextRecNum(E54,2)</f>
        <v>1.14</v>
      </c>
      <c r="F76" s="54" t="s">
        <v>1112</v>
      </c>
      <c r="G76" s="13"/>
      <c r="H76" s="13"/>
      <c r="I76" s="7"/>
    </row>
    <row r="77" spans="1:11" ht="131.25" hidden="1" customHeight="1" outlineLevel="1" x14ac:dyDescent="0.2">
      <c r="C77" s="7"/>
      <c r="D77" s="7"/>
      <c r="E77" s="6"/>
      <c r="F77" s="152" t="s">
        <v>891</v>
      </c>
      <c r="G77" s="12"/>
      <c r="H77" s="12"/>
      <c r="I77" s="7"/>
    </row>
    <row r="78" spans="1:11" ht="4.5" hidden="1" customHeight="1" outlineLevel="1" x14ac:dyDescent="0.25">
      <c r="E78" s="28"/>
    </row>
    <row r="79" spans="1:11" ht="30" hidden="1" outlineLevel="1" x14ac:dyDescent="0.25">
      <c r="C79" s="7"/>
      <c r="D79" s="7"/>
      <c r="E79" s="192" t="str">
        <f>NextRecNum(E76,2)</f>
        <v>1.15</v>
      </c>
      <c r="F79" s="54" t="s">
        <v>120</v>
      </c>
      <c r="G79" s="13"/>
      <c r="H79" s="13"/>
      <c r="I79" s="7"/>
    </row>
    <row r="80" spans="1:11" ht="15" hidden="1" outlineLevel="1" x14ac:dyDescent="0.25">
      <c r="C80" s="7"/>
      <c r="D80" s="7"/>
      <c r="E80" s="6"/>
      <c r="F80" s="153"/>
      <c r="G80" s="12"/>
      <c r="H80" s="12"/>
      <c r="I80" s="7"/>
    </row>
    <row r="81" spans="3:9" ht="4.5" hidden="1" customHeight="1" outlineLevel="1" x14ac:dyDescent="0.25">
      <c r="E81" s="28"/>
    </row>
    <row r="82" spans="3:9" ht="30" hidden="1" outlineLevel="1" x14ac:dyDescent="0.25">
      <c r="C82" s="7"/>
      <c r="D82" s="7"/>
      <c r="E82" s="192" t="str">
        <f>NextRecNum(E79,2)</f>
        <v>1.16</v>
      </c>
      <c r="F82" s="54" t="s">
        <v>121</v>
      </c>
      <c r="G82" s="13"/>
      <c r="H82" s="13"/>
      <c r="I82" s="7"/>
    </row>
    <row r="83" spans="3:9" ht="15" hidden="1" outlineLevel="1" x14ac:dyDescent="0.25">
      <c r="C83" s="7"/>
      <c r="D83" s="7"/>
      <c r="E83" s="6"/>
      <c r="F83" s="153"/>
      <c r="G83" s="12"/>
      <c r="H83" s="12"/>
      <c r="I83" s="7"/>
    </row>
    <row r="84" spans="3:9" ht="4.5" hidden="1" customHeight="1" outlineLevel="1" x14ac:dyDescent="0.25">
      <c r="E84" s="28"/>
    </row>
    <row r="85" spans="3:9" ht="16.5" hidden="1" outlineLevel="1" x14ac:dyDescent="0.25">
      <c r="C85" s="7"/>
      <c r="D85" s="7"/>
      <c r="E85" s="192" t="str">
        <f>NextRecNum(E82,2)</f>
        <v>1.17</v>
      </c>
      <c r="F85" s="54" t="s">
        <v>887</v>
      </c>
      <c r="G85" s="13"/>
      <c r="H85" s="13"/>
      <c r="I85" s="7"/>
    </row>
    <row r="86" spans="3:9" ht="80.25" hidden="1" customHeight="1" outlineLevel="1" x14ac:dyDescent="0.2">
      <c r="C86" s="7"/>
      <c r="D86" s="7"/>
      <c r="E86" s="6"/>
      <c r="F86" s="152" t="s">
        <v>888</v>
      </c>
      <c r="G86" s="12"/>
      <c r="H86" s="12"/>
      <c r="I86" s="7"/>
    </row>
    <row r="87" spans="3:9" ht="4.5" hidden="1" customHeight="1" outlineLevel="1" x14ac:dyDescent="0.25">
      <c r="E87" s="28"/>
    </row>
    <row r="88" spans="3:9" ht="17.25" hidden="1" outlineLevel="1" thickBot="1" x14ac:dyDescent="0.25">
      <c r="C88" s="17"/>
      <c r="D88" s="17"/>
      <c r="E88" s="193" t="str">
        <f>NextRecNum(E85,2)</f>
        <v>1.18</v>
      </c>
      <c r="F88" s="20" t="s">
        <v>1279</v>
      </c>
      <c r="G88" s="19"/>
      <c r="H88" s="19"/>
      <c r="I88" s="17"/>
    </row>
    <row r="89" spans="3:9" ht="16.5" hidden="1" customHeight="1" outlineLevel="1" x14ac:dyDescent="0.3">
      <c r="C89" s="55"/>
      <c r="D89" s="56"/>
      <c r="E89" s="133" t="str">
        <f>'Форма заявки'!$E$88&amp;".1"</f>
        <v>1.18.1</v>
      </c>
      <c r="F89" s="190" t="s">
        <v>1024</v>
      </c>
      <c r="G89" s="57"/>
      <c r="H89" s="57"/>
      <c r="I89" s="58"/>
    </row>
    <row r="90" spans="3:9" ht="15" hidden="1" customHeight="1" outlineLevel="1" x14ac:dyDescent="0.25">
      <c r="C90" s="59"/>
      <c r="D90" s="7"/>
      <c r="E90" s="6"/>
      <c r="F90" s="143"/>
      <c r="G90" s="12"/>
      <c r="H90" s="12"/>
      <c r="I90" s="60"/>
    </row>
    <row r="91" spans="3:9" ht="7.5" hidden="1" customHeight="1" outlineLevel="1" thickBot="1" x14ac:dyDescent="0.3">
      <c r="C91" s="36"/>
      <c r="D91" s="37"/>
      <c r="E91" s="38"/>
      <c r="F91" s="37"/>
      <c r="G91" s="39"/>
      <c r="H91" s="39"/>
      <c r="I91" s="40"/>
    </row>
    <row r="92" spans="3:9" hidden="1" outlineLevel="1" x14ac:dyDescent="0.2"/>
    <row r="93" spans="3:9" hidden="1" outlineLevel="1" x14ac:dyDescent="0.2"/>
    <row r="94" spans="3:9" hidden="1" outlineLevel="1" x14ac:dyDescent="0.2"/>
    <row r="95" spans="3:9" hidden="1" outlineLevel="1" x14ac:dyDescent="0.2"/>
    <row r="96" spans="3:9" hidden="1" outlineLevel="1" x14ac:dyDescent="0.2"/>
    <row r="97" spans="3:9" ht="22.5" collapsed="1" x14ac:dyDescent="0.3">
      <c r="E97" s="110" t="s">
        <v>1118</v>
      </c>
    </row>
    <row r="98" spans="3:9" hidden="1" outlineLevel="1" x14ac:dyDescent="0.2"/>
    <row r="99" spans="3:9" ht="20.25" hidden="1" outlineLevel="1" x14ac:dyDescent="0.35">
      <c r="E99" s="29" t="s">
        <v>896</v>
      </c>
    </row>
    <row r="100" spans="3:9" hidden="1" outlineLevel="1" x14ac:dyDescent="0.2"/>
    <row r="101" spans="3:9" s="16" customFormat="1" ht="30" hidden="1" outlineLevel="1" x14ac:dyDescent="0.25">
      <c r="C101" s="17"/>
      <c r="D101" s="17"/>
      <c r="E101" s="18"/>
      <c r="F101" s="20" t="s">
        <v>28</v>
      </c>
      <c r="G101" s="19"/>
      <c r="H101" s="19"/>
      <c r="I101" s="17"/>
    </row>
    <row r="102" spans="3:9" hidden="1" outlineLevel="1" x14ac:dyDescent="0.2"/>
    <row r="103" spans="3:9" ht="16.5" hidden="1" outlineLevel="1" x14ac:dyDescent="0.3">
      <c r="E103" s="191" t="str">
        <f>NextRecNum(E88,1,FALSE)</f>
        <v>2.1</v>
      </c>
      <c r="F103" s="21" t="s">
        <v>673</v>
      </c>
    </row>
    <row r="104" spans="3:9" ht="15" hidden="1" outlineLevel="1" x14ac:dyDescent="0.25">
      <c r="E104" s="28"/>
      <c r="F104" s="153" t="s">
        <v>248</v>
      </c>
    </row>
    <row r="105" spans="3:9" ht="4.5" hidden="1" customHeight="1" outlineLevel="1" x14ac:dyDescent="0.25">
      <c r="E105" s="28"/>
    </row>
    <row r="106" spans="3:9" ht="16.5" hidden="1" outlineLevel="1" x14ac:dyDescent="0.3">
      <c r="E106" s="191" t="str">
        <f>NextRecNum(E103,2)</f>
        <v>2.2</v>
      </c>
      <c r="F106" s="21" t="s">
        <v>674</v>
      </c>
    </row>
    <row r="107" spans="3:9" ht="15" hidden="1" outlineLevel="1" x14ac:dyDescent="0.25">
      <c r="E107" s="28"/>
      <c r="F107" s="153"/>
    </row>
    <row r="108" spans="3:9" ht="4.5" hidden="1" customHeight="1" outlineLevel="1" x14ac:dyDescent="0.25">
      <c r="E108" s="28"/>
    </row>
    <row r="109" spans="3:9" ht="16.5" hidden="1" outlineLevel="1" x14ac:dyDescent="0.3">
      <c r="E109" s="191" t="str">
        <f>NextRecNum(E106,2)</f>
        <v>2.3</v>
      </c>
      <c r="F109" s="21" t="s">
        <v>29</v>
      </c>
    </row>
    <row r="110" spans="3:9" ht="15" hidden="1" outlineLevel="1" x14ac:dyDescent="0.25">
      <c r="E110" s="28"/>
      <c r="F110" s="153"/>
    </row>
    <row r="111" spans="3:9" ht="4.5" hidden="1" customHeight="1" outlineLevel="1" x14ac:dyDescent="0.25">
      <c r="E111" s="28"/>
    </row>
    <row r="112" spans="3:9" ht="16.5" hidden="1" outlineLevel="1" x14ac:dyDescent="0.3">
      <c r="E112" s="191" t="str">
        <f>NextRecNum(E109,2)</f>
        <v>2.4</v>
      </c>
      <c r="F112" s="21" t="s">
        <v>30</v>
      </c>
    </row>
    <row r="113" spans="3:9" ht="15" hidden="1" outlineLevel="1" x14ac:dyDescent="0.25">
      <c r="E113" s="28"/>
      <c r="F113" s="153"/>
    </row>
    <row r="114" spans="3:9" ht="4.5" hidden="1" customHeight="1" outlineLevel="1" x14ac:dyDescent="0.25">
      <c r="E114" s="28"/>
    </row>
    <row r="115" spans="3:9" ht="16.5" hidden="1" outlineLevel="1" x14ac:dyDescent="0.3">
      <c r="E115" s="191" t="str">
        <f>NextRecNum(E112,2)</f>
        <v>2.5</v>
      </c>
      <c r="F115" s="21" t="s">
        <v>31</v>
      </c>
    </row>
    <row r="116" spans="3:9" ht="15" hidden="1" outlineLevel="1" x14ac:dyDescent="0.25">
      <c r="E116" s="28"/>
      <c r="F116" s="153"/>
    </row>
    <row r="117" spans="3:9" hidden="1" outlineLevel="1" x14ac:dyDescent="0.2"/>
    <row r="118" spans="3:9" s="16" customFormat="1" ht="30" hidden="1" outlineLevel="1" x14ac:dyDescent="0.25">
      <c r="C118" s="17"/>
      <c r="D118" s="17"/>
      <c r="E118" s="137" t="str">
        <f>NextRecNum(E115,2)</f>
        <v>2.6</v>
      </c>
      <c r="F118" s="20" t="s">
        <v>47</v>
      </c>
      <c r="G118" s="19"/>
      <c r="H118" s="19"/>
      <c r="I118" s="17"/>
    </row>
    <row r="119" spans="3:9" ht="4.5" hidden="1" customHeight="1" outlineLevel="1" x14ac:dyDescent="0.2">
      <c r="F119" s="5"/>
      <c r="G119" s="10"/>
      <c r="H119" s="10"/>
    </row>
    <row r="120" spans="3:9" ht="15" hidden="1" customHeight="1" outlineLevel="1" x14ac:dyDescent="0.2">
      <c r="C120" s="7"/>
      <c r="D120" s="7"/>
      <c r="E120" s="6"/>
      <c r="F120" s="7"/>
      <c r="G120" s="12"/>
      <c r="H120" s="12"/>
      <c r="I120" s="7"/>
    </row>
    <row r="121" spans="3:9" hidden="1" outlineLevel="1" x14ac:dyDescent="0.2"/>
    <row r="122" spans="3:9" s="16" customFormat="1" ht="45" hidden="1" customHeight="1" outlineLevel="1" x14ac:dyDescent="0.25">
      <c r="C122" s="17"/>
      <c r="D122" s="17"/>
      <c r="E122" s="137" t="str">
        <f>NextRecNum(E118,2)</f>
        <v>2.7</v>
      </c>
      <c r="F122" s="20" t="s">
        <v>135</v>
      </c>
      <c r="G122" s="19"/>
      <c r="H122" s="19"/>
      <c r="I122" s="17"/>
    </row>
    <row r="123" spans="3:9" ht="4.5" hidden="1" customHeight="1" outlineLevel="1" x14ac:dyDescent="0.2"/>
    <row r="124" spans="3:9" hidden="1" outlineLevel="1" x14ac:dyDescent="0.2"/>
    <row r="125" spans="3:9" hidden="1" outlineLevel="1" x14ac:dyDescent="0.2"/>
    <row r="126" spans="3:9" ht="39" hidden="1" customHeight="1" outlineLevel="1" x14ac:dyDescent="0.35">
      <c r="E126" s="221" t="s">
        <v>1114</v>
      </c>
      <c r="F126" s="221"/>
      <c r="G126" s="221"/>
      <c r="H126" s="221"/>
    </row>
    <row r="127" spans="3:9" ht="3.75" hidden="1" customHeight="1" outlineLevel="1" x14ac:dyDescent="0.2"/>
    <row r="128" spans="3:9" s="16" customFormat="1" ht="45" hidden="1" outlineLevel="1" x14ac:dyDescent="0.25">
      <c r="C128" s="17"/>
      <c r="D128" s="17"/>
      <c r="E128" s="137" t="str">
        <f>NextRecNum(E122,2)</f>
        <v>2.8</v>
      </c>
      <c r="F128" s="20" t="s">
        <v>804</v>
      </c>
      <c r="G128" s="19"/>
      <c r="H128" s="19"/>
      <c r="I128" s="17"/>
    </row>
    <row r="129" spans="3:9" ht="3.75" hidden="1" customHeight="1" outlineLevel="1" thickBot="1" x14ac:dyDescent="0.25"/>
    <row r="130" spans="3:9" ht="16.5" hidden="1" customHeight="1" outlineLevel="1" x14ac:dyDescent="0.3">
      <c r="C130" s="30"/>
      <c r="D130" s="136"/>
      <c r="E130" s="138" t="s">
        <v>805</v>
      </c>
      <c r="F130" s="136" t="s">
        <v>111</v>
      </c>
      <c r="G130" s="32"/>
      <c r="H130" s="32"/>
      <c r="I130" s="33"/>
    </row>
    <row r="131" spans="3:9" ht="6" hidden="1" customHeight="1" outlineLevel="2" x14ac:dyDescent="0.25">
      <c r="C131" s="34"/>
      <c r="D131" s="22"/>
      <c r="E131" s="23"/>
      <c r="F131" s="22"/>
      <c r="G131" s="24"/>
      <c r="H131" s="24"/>
      <c r="I131" s="35"/>
    </row>
    <row r="132" spans="3:9" ht="16.5" hidden="1" customHeight="1" outlineLevel="2" x14ac:dyDescent="0.3">
      <c r="C132" s="34"/>
      <c r="D132" s="22"/>
      <c r="E132" s="120" t="s">
        <v>806</v>
      </c>
      <c r="F132" s="25" t="s">
        <v>117</v>
      </c>
      <c r="G132" s="24"/>
      <c r="H132" s="24"/>
      <c r="I132" s="35"/>
    </row>
    <row r="133" spans="3:9" ht="15" hidden="1" customHeight="1" outlineLevel="2" x14ac:dyDescent="0.25">
      <c r="C133" s="34"/>
      <c r="D133" s="22"/>
      <c r="E133" s="23"/>
      <c r="F133" s="143"/>
      <c r="G133" s="24"/>
      <c r="H133" s="24"/>
      <c r="I133" s="35"/>
    </row>
    <row r="134" spans="3:9" ht="6" hidden="1" customHeight="1" outlineLevel="2" x14ac:dyDescent="0.25">
      <c r="C134" s="34"/>
      <c r="D134" s="22"/>
      <c r="E134" s="23"/>
      <c r="F134" s="22"/>
      <c r="G134" s="24"/>
      <c r="H134" s="24"/>
      <c r="I134" s="35"/>
    </row>
    <row r="135" spans="3:9" ht="16.5" hidden="1" customHeight="1" outlineLevel="2" x14ac:dyDescent="0.3">
      <c r="C135" s="34"/>
      <c r="D135" s="22"/>
      <c r="E135" s="120" t="s">
        <v>807</v>
      </c>
      <c r="F135" s="25" t="s">
        <v>118</v>
      </c>
      <c r="G135" s="26"/>
      <c r="H135" s="26"/>
      <c r="I135" s="35"/>
    </row>
    <row r="136" spans="3:9" ht="15" hidden="1" customHeight="1" outlineLevel="2" x14ac:dyDescent="0.25">
      <c r="C136" s="34"/>
      <c r="D136" s="22"/>
      <c r="E136" s="23"/>
      <c r="F136" s="143"/>
      <c r="G136" s="24"/>
      <c r="H136" s="24"/>
      <c r="I136" s="35"/>
    </row>
    <row r="137" spans="3:9" ht="6" hidden="1" customHeight="1" outlineLevel="2" x14ac:dyDescent="0.25">
      <c r="C137" s="34"/>
      <c r="D137" s="22"/>
      <c r="E137" s="23"/>
      <c r="F137" s="22"/>
      <c r="G137" s="24"/>
      <c r="H137" s="24"/>
      <c r="I137" s="35"/>
    </row>
    <row r="138" spans="3:9" ht="16.5" hidden="1" customHeight="1" outlineLevel="2" x14ac:dyDescent="0.3">
      <c r="C138" s="34"/>
      <c r="D138" s="22"/>
      <c r="E138" s="120" t="s">
        <v>808</v>
      </c>
      <c r="F138" s="25" t="s">
        <v>729</v>
      </c>
      <c r="G138" s="26"/>
      <c r="H138" s="26"/>
      <c r="I138" s="35"/>
    </row>
    <row r="139" spans="3:9" ht="15" hidden="1" customHeight="1" outlineLevel="2" x14ac:dyDescent="0.25">
      <c r="C139" s="34"/>
      <c r="D139" s="22"/>
      <c r="E139" s="23"/>
      <c r="F139" s="144" t="s">
        <v>730</v>
      </c>
      <c r="G139" s="27"/>
      <c r="H139" s="27"/>
      <c r="I139" s="35"/>
    </row>
    <row r="140" spans="3:9" ht="6" hidden="1" customHeight="1" outlineLevel="2" x14ac:dyDescent="0.25">
      <c r="C140" s="34"/>
      <c r="D140" s="22"/>
      <c r="E140" s="23"/>
      <c r="F140" s="22"/>
      <c r="G140" s="24"/>
      <c r="H140" s="24"/>
      <c r="I140" s="35"/>
    </row>
    <row r="141" spans="3:9" ht="30" hidden="1" customHeight="1" outlineLevel="2" thickBot="1" x14ac:dyDescent="0.3">
      <c r="C141" s="34"/>
      <c r="D141" s="41"/>
      <c r="E141" s="134" t="s">
        <v>809</v>
      </c>
      <c r="F141" s="41" t="s">
        <v>894</v>
      </c>
      <c r="G141" s="41"/>
      <c r="H141" s="41"/>
      <c r="I141" s="35"/>
    </row>
    <row r="142" spans="3:9" ht="16.5" hidden="1" customHeight="1" outlineLevel="2" x14ac:dyDescent="0.3">
      <c r="C142" s="34"/>
      <c r="D142" s="30"/>
      <c r="E142" s="104"/>
      <c r="F142" s="104" t="s">
        <v>811</v>
      </c>
      <c r="G142" s="32"/>
      <c r="H142" s="42"/>
      <c r="I142" s="35"/>
    </row>
    <row r="143" spans="3:9" ht="6" hidden="1" customHeight="1" outlineLevel="3" x14ac:dyDescent="0.25">
      <c r="C143" s="34"/>
      <c r="D143" s="34"/>
      <c r="E143" s="23"/>
      <c r="F143" s="22"/>
      <c r="G143" s="24"/>
      <c r="H143" s="43"/>
      <c r="I143" s="35"/>
    </row>
    <row r="144" spans="3:9" ht="30" hidden="1" customHeight="1" outlineLevel="3" x14ac:dyDescent="0.25">
      <c r="C144" s="34"/>
      <c r="D144" s="34"/>
      <c r="E144" s="125" t="s">
        <v>812</v>
      </c>
      <c r="F144" s="25"/>
      <c r="G144" s="26"/>
      <c r="H144" s="44"/>
      <c r="I144" s="35"/>
    </row>
    <row r="145" spans="3:9" ht="15" hidden="1" customHeight="1" outlineLevel="3" x14ac:dyDescent="0.25">
      <c r="C145" s="34"/>
      <c r="D145" s="34"/>
      <c r="E145" s="23"/>
      <c r="F145" s="143"/>
      <c r="G145" s="24"/>
      <c r="H145" s="43"/>
      <c r="I145" s="35"/>
    </row>
    <row r="146" spans="3:9" ht="6" hidden="1" customHeight="1" outlineLevel="3" x14ac:dyDescent="0.25">
      <c r="C146" s="34"/>
      <c r="D146" s="34"/>
      <c r="E146" s="23"/>
      <c r="F146" s="22"/>
      <c r="G146" s="24"/>
      <c r="H146" s="43"/>
      <c r="I146" s="35"/>
    </row>
    <row r="147" spans="3:9" ht="45" hidden="1" customHeight="1" outlineLevel="3" thickBot="1" x14ac:dyDescent="0.3">
      <c r="C147" s="34"/>
      <c r="D147" s="34"/>
      <c r="E147" s="41"/>
      <c r="F147" s="41" t="s">
        <v>893</v>
      </c>
      <c r="G147" s="41"/>
      <c r="H147" s="45"/>
      <c r="I147" s="35"/>
    </row>
    <row r="148" spans="3:9" ht="16.5" hidden="1" customHeight="1" outlineLevel="3" x14ac:dyDescent="0.3">
      <c r="C148" s="34"/>
      <c r="D148" s="34"/>
      <c r="E148" s="140" t="s">
        <v>814</v>
      </c>
      <c r="F148" s="104" t="s">
        <v>810</v>
      </c>
      <c r="G148" s="47"/>
      <c r="H148" s="45"/>
      <c r="I148" s="35"/>
    </row>
    <row r="149" spans="3:9" ht="6" hidden="1" customHeight="1" outlineLevel="3" x14ac:dyDescent="0.25">
      <c r="C149" s="34"/>
      <c r="D149" s="34"/>
      <c r="E149" s="48"/>
      <c r="F149" s="139"/>
      <c r="G149" s="45"/>
      <c r="H149" s="45"/>
      <c r="I149" s="35"/>
    </row>
    <row r="150" spans="3:9" ht="16.5" hidden="1" customHeight="1" outlineLevel="3" x14ac:dyDescent="0.3">
      <c r="C150" s="34"/>
      <c r="D150" s="34"/>
      <c r="E150" s="141" t="s">
        <v>815</v>
      </c>
      <c r="F150" s="25" t="s">
        <v>41</v>
      </c>
      <c r="G150" s="44"/>
      <c r="H150" s="45"/>
      <c r="I150" s="35"/>
    </row>
    <row r="151" spans="3:9" ht="16.5" hidden="1" customHeight="1" outlineLevel="3" x14ac:dyDescent="0.3">
      <c r="C151" s="34"/>
      <c r="D151" s="34"/>
      <c r="E151" s="141"/>
      <c r="F151" s="143"/>
      <c r="G151" s="43"/>
      <c r="H151" s="45"/>
      <c r="I151" s="35"/>
    </row>
    <row r="152" spans="3:9" ht="6" hidden="1" customHeight="1" outlineLevel="3" x14ac:dyDescent="0.25">
      <c r="C152" s="34"/>
      <c r="D152" s="34"/>
      <c r="E152" s="48"/>
      <c r="F152" s="22"/>
      <c r="G152" s="43"/>
      <c r="H152" s="45"/>
      <c r="I152" s="35"/>
    </row>
    <row r="153" spans="3:9" ht="16.5" hidden="1" customHeight="1" outlineLevel="3" x14ac:dyDescent="0.3">
      <c r="C153" s="34"/>
      <c r="D153" s="34"/>
      <c r="E153" s="141" t="s">
        <v>816</v>
      </c>
      <c r="F153" s="25" t="s">
        <v>923</v>
      </c>
      <c r="G153" s="44"/>
      <c r="H153" s="45"/>
      <c r="I153" s="35"/>
    </row>
    <row r="154" spans="3:9" ht="16.5" hidden="1" customHeight="1" outlineLevel="3" x14ac:dyDescent="0.3">
      <c r="C154" s="34"/>
      <c r="D154" s="34"/>
      <c r="E154" s="141"/>
      <c r="F154" s="143"/>
      <c r="G154" s="43"/>
      <c r="H154" s="45"/>
      <c r="I154" s="35"/>
    </row>
    <row r="155" spans="3:9" ht="6" hidden="1" customHeight="1" outlineLevel="3" x14ac:dyDescent="0.25">
      <c r="C155" s="34"/>
      <c r="D155" s="34"/>
      <c r="E155" s="48"/>
      <c r="F155" s="22"/>
      <c r="G155" s="43"/>
      <c r="H155" s="45"/>
      <c r="I155" s="35"/>
    </row>
    <row r="156" spans="3:9" ht="30" hidden="1" customHeight="1" outlineLevel="3" x14ac:dyDescent="0.25">
      <c r="C156" s="34"/>
      <c r="D156" s="34"/>
      <c r="E156" s="142" t="s">
        <v>817</v>
      </c>
      <c r="F156" s="25" t="s">
        <v>101</v>
      </c>
      <c r="G156" s="43"/>
      <c r="H156" s="45"/>
      <c r="I156" s="35"/>
    </row>
    <row r="157" spans="3:9" ht="15" hidden="1" customHeight="1" outlineLevel="3" x14ac:dyDescent="0.25">
      <c r="C157" s="34"/>
      <c r="D157" s="34"/>
      <c r="E157" s="48"/>
      <c r="F157" s="144" t="s">
        <v>102</v>
      </c>
      <c r="G157" s="43"/>
      <c r="H157" s="45"/>
      <c r="I157" s="35"/>
    </row>
    <row r="158" spans="3:9" ht="6" hidden="1" customHeight="1" outlineLevel="3" thickBot="1" x14ac:dyDescent="0.3">
      <c r="C158" s="34"/>
      <c r="D158" s="34"/>
      <c r="E158" s="49"/>
      <c r="F158" s="37"/>
      <c r="G158" s="46"/>
      <c r="H158" s="45"/>
      <c r="I158" s="35"/>
    </row>
    <row r="159" spans="3:9" ht="15" hidden="1" customHeight="1" outlineLevel="3" x14ac:dyDescent="0.25">
      <c r="C159" s="34"/>
      <c r="D159" s="34"/>
      <c r="E159" s="23"/>
      <c r="F159" s="22"/>
      <c r="G159" s="24"/>
      <c r="H159" s="43"/>
      <c r="I159" s="35"/>
    </row>
    <row r="160" spans="3:9" ht="15" hidden="1" customHeight="1" outlineLevel="3" x14ac:dyDescent="0.25">
      <c r="C160" s="34"/>
      <c r="D160" s="34"/>
      <c r="E160" s="23"/>
      <c r="F160" s="22"/>
      <c r="G160" s="24"/>
      <c r="H160" s="43"/>
      <c r="I160" s="35"/>
    </row>
    <row r="161" spans="3:9" ht="6" hidden="1" customHeight="1" outlineLevel="2" thickBot="1" x14ac:dyDescent="0.3">
      <c r="C161" s="34"/>
      <c r="D161" s="36"/>
      <c r="E161" s="38"/>
      <c r="F161" s="37"/>
      <c r="G161" s="39"/>
      <c r="H161" s="46"/>
      <c r="I161" s="35"/>
    </row>
    <row r="162" spans="3:9" ht="15" hidden="1" customHeight="1" outlineLevel="2" x14ac:dyDescent="0.25">
      <c r="C162" s="34"/>
      <c r="D162" s="22"/>
      <c r="E162" s="23"/>
      <c r="F162" s="22"/>
      <c r="G162" s="24"/>
      <c r="H162" s="24"/>
      <c r="I162" s="35"/>
    </row>
    <row r="163" spans="3:9" ht="15" hidden="1" customHeight="1" outlineLevel="2" x14ac:dyDescent="0.25">
      <c r="C163" s="34"/>
      <c r="D163" s="22"/>
      <c r="E163" s="23"/>
      <c r="F163" s="22"/>
      <c r="G163" s="24"/>
      <c r="H163" s="24"/>
      <c r="I163" s="35"/>
    </row>
    <row r="164" spans="3:9" ht="6" hidden="1" customHeight="1" outlineLevel="1" thickBot="1" x14ac:dyDescent="0.3">
      <c r="C164" s="36"/>
      <c r="D164" s="37"/>
      <c r="E164" s="38"/>
      <c r="F164" s="37"/>
      <c r="G164" s="39"/>
      <c r="H164" s="39"/>
      <c r="I164" s="40"/>
    </row>
    <row r="165" spans="3:9" hidden="1" outlineLevel="1" x14ac:dyDescent="0.2"/>
    <row r="166" spans="3:9" hidden="1" outlineLevel="1" x14ac:dyDescent="0.2"/>
    <row r="167" spans="3:9" hidden="1" outlineLevel="1" x14ac:dyDescent="0.2"/>
    <row r="168" spans="3:9" hidden="1" outlineLevel="1" x14ac:dyDescent="0.2"/>
    <row r="169" spans="3:9" ht="22.5" collapsed="1" x14ac:dyDescent="0.3">
      <c r="E169" s="110" t="s">
        <v>132</v>
      </c>
    </row>
    <row r="170" spans="3:9" hidden="1" outlineLevel="1" x14ac:dyDescent="0.2"/>
    <row r="171" spans="3:9" s="16" customFormat="1" ht="15" hidden="1" customHeight="1" outlineLevel="1" x14ac:dyDescent="0.25">
      <c r="C171" s="17"/>
      <c r="D171" s="17"/>
      <c r="E171" s="18"/>
      <c r="F171" s="20" t="s">
        <v>52</v>
      </c>
      <c r="G171" s="19"/>
      <c r="H171" s="19"/>
      <c r="I171" s="17"/>
    </row>
    <row r="172" spans="3:9" hidden="1" outlineLevel="1" x14ac:dyDescent="0.2">
      <c r="D172" s="2"/>
      <c r="G172" s="1"/>
      <c r="I172" s="9"/>
    </row>
    <row r="173" spans="3:9" hidden="1" outlineLevel="1" x14ac:dyDescent="0.2">
      <c r="D173" s="2"/>
      <c r="G173" s="1"/>
      <c r="I173" s="9"/>
    </row>
    <row r="174" spans="3:9" hidden="1" outlineLevel="1" x14ac:dyDescent="0.2">
      <c r="D174" s="2"/>
      <c r="G174" s="1"/>
      <c r="I174" s="9"/>
    </row>
    <row r="175" spans="3:9" ht="3" hidden="1" customHeight="1" outlineLevel="1" thickBot="1" x14ac:dyDescent="0.25">
      <c r="D175" s="2"/>
      <c r="G175" s="1"/>
      <c r="I175" s="9"/>
    </row>
    <row r="176" spans="3:9" ht="6" hidden="1" customHeight="1" outlineLevel="1" x14ac:dyDescent="0.25">
      <c r="C176" s="65"/>
      <c r="D176" s="66"/>
      <c r="E176" s="67"/>
      <c r="F176" s="66"/>
      <c r="G176" s="68"/>
      <c r="H176" s="68"/>
      <c r="I176" s="69"/>
    </row>
    <row r="177" spans="3:9" ht="15" hidden="1" customHeight="1" outlineLevel="1" x14ac:dyDescent="0.3">
      <c r="C177" s="70"/>
      <c r="D177" s="80" t="s">
        <v>53</v>
      </c>
      <c r="E177" s="22"/>
      <c r="F177" s="22"/>
      <c r="G177" s="22"/>
      <c r="H177" s="22"/>
      <c r="I177" s="71"/>
    </row>
    <row r="178" spans="3:9" ht="6" hidden="1" customHeight="1" outlineLevel="2" x14ac:dyDescent="0.25">
      <c r="C178" s="72"/>
      <c r="D178" s="22"/>
      <c r="E178" s="23"/>
      <c r="F178" s="22"/>
      <c r="G178" s="24"/>
      <c r="H178" s="24"/>
      <c r="I178" s="35"/>
    </row>
    <row r="179" spans="3:9" ht="16.5" hidden="1" customHeight="1" outlineLevel="2" x14ac:dyDescent="0.25">
      <c r="C179" s="72"/>
      <c r="D179" s="22"/>
      <c r="E179" s="125" t="s">
        <v>931</v>
      </c>
      <c r="F179" s="22" t="s">
        <v>991</v>
      </c>
      <c r="G179" s="24"/>
      <c r="H179" s="24"/>
      <c r="I179" s="73"/>
    </row>
    <row r="180" spans="3:9" ht="15" hidden="1" customHeight="1" outlineLevel="2" x14ac:dyDescent="0.25">
      <c r="C180" s="72"/>
      <c r="D180" s="22"/>
      <c r="E180" s="23"/>
      <c r="F180" s="144" t="s">
        <v>992</v>
      </c>
      <c r="G180" s="24"/>
      <c r="H180" s="24"/>
      <c r="I180" s="73"/>
    </row>
    <row r="181" spans="3:9" ht="6" hidden="1" customHeight="1" outlineLevel="2" x14ac:dyDescent="0.25">
      <c r="C181" s="72"/>
      <c r="D181" s="22"/>
      <c r="E181" s="23"/>
      <c r="F181" s="22"/>
      <c r="G181" s="24"/>
      <c r="H181" s="24"/>
      <c r="I181" s="73"/>
    </row>
    <row r="182" spans="3:9" ht="16.5" hidden="1" customHeight="1" outlineLevel="2" x14ac:dyDescent="0.25">
      <c r="C182" s="72"/>
      <c r="D182" s="22"/>
      <c r="E182" s="125" t="s">
        <v>932</v>
      </c>
      <c r="F182" s="22" t="s">
        <v>899</v>
      </c>
      <c r="G182" s="24"/>
      <c r="H182" s="24"/>
      <c r="I182" s="73"/>
    </row>
    <row r="183" spans="3:9" ht="15" hidden="1" customHeight="1" outlineLevel="2" x14ac:dyDescent="0.25">
      <c r="C183" s="72"/>
      <c r="D183" s="22"/>
      <c r="E183" s="23"/>
      <c r="F183" s="143"/>
      <c r="G183" s="24"/>
      <c r="H183" s="24"/>
      <c r="I183" s="73"/>
    </row>
    <row r="184" spans="3:9" ht="6" hidden="1" customHeight="1" outlineLevel="2" x14ac:dyDescent="0.25">
      <c r="C184" s="72"/>
      <c r="D184" s="22"/>
      <c r="E184" s="23"/>
      <c r="F184" s="22"/>
      <c r="G184" s="24"/>
      <c r="H184" s="24"/>
      <c r="I184" s="73"/>
    </row>
    <row r="185" spans="3:9" ht="16.5" hidden="1" customHeight="1" outlineLevel="2" x14ac:dyDescent="0.3">
      <c r="C185" s="72"/>
      <c r="D185" s="22"/>
      <c r="E185" s="80" t="s">
        <v>829</v>
      </c>
      <c r="F185" s="22"/>
      <c r="G185" s="22"/>
      <c r="H185" s="22"/>
      <c r="I185" s="73"/>
    </row>
    <row r="186" spans="3:9" ht="15" hidden="1" customHeight="1" outlineLevel="2" thickBot="1" x14ac:dyDescent="0.3">
      <c r="C186" s="72"/>
      <c r="D186" s="74"/>
      <c r="E186" s="75"/>
      <c r="F186" s="41" t="s">
        <v>54</v>
      </c>
      <c r="G186" s="76"/>
      <c r="H186" s="76"/>
      <c r="I186" s="73"/>
    </row>
    <row r="187" spans="3:9" ht="16.5" hidden="1" customHeight="1" outlineLevel="2" x14ac:dyDescent="0.3">
      <c r="C187" s="72"/>
      <c r="D187" s="90"/>
      <c r="E187" s="103"/>
      <c r="F187" s="103" t="s">
        <v>933</v>
      </c>
      <c r="G187" s="92"/>
      <c r="H187" s="93"/>
      <c r="I187" s="73"/>
    </row>
    <row r="188" spans="3:9" ht="6" hidden="1" customHeight="1" outlineLevel="3" x14ac:dyDescent="0.25">
      <c r="C188" s="72"/>
      <c r="D188" s="94"/>
      <c r="E188" s="6"/>
      <c r="F188" s="7"/>
      <c r="G188" s="7"/>
      <c r="H188" s="95"/>
      <c r="I188" s="73"/>
    </row>
    <row r="189" spans="3:9" ht="16.5" hidden="1" customHeight="1" outlineLevel="3" x14ac:dyDescent="0.3">
      <c r="C189" s="72"/>
      <c r="D189" s="94"/>
      <c r="E189" s="120" t="s">
        <v>1009</v>
      </c>
      <c r="F189" s="25" t="s">
        <v>127</v>
      </c>
      <c r="G189" s="8"/>
      <c r="H189" s="96"/>
      <c r="I189" s="73"/>
    </row>
    <row r="190" spans="3:9" ht="15" hidden="1" customHeight="1" outlineLevel="3" x14ac:dyDescent="0.25">
      <c r="C190" s="72"/>
      <c r="D190" s="94"/>
      <c r="E190" s="6"/>
      <c r="F190" s="143"/>
      <c r="G190" s="13"/>
      <c r="H190" s="95"/>
      <c r="I190" s="73"/>
    </row>
    <row r="191" spans="3:9" ht="6" hidden="1" customHeight="1" outlineLevel="3" x14ac:dyDescent="0.25">
      <c r="C191" s="72"/>
      <c r="D191" s="94"/>
      <c r="E191" s="6"/>
      <c r="F191" s="22"/>
      <c r="G191" s="12"/>
      <c r="H191" s="95"/>
      <c r="I191" s="73"/>
    </row>
    <row r="192" spans="3:9" ht="16.5" hidden="1" customHeight="1" outlineLevel="3" x14ac:dyDescent="0.3">
      <c r="C192" s="72"/>
      <c r="D192" s="94"/>
      <c r="E192" s="120" t="s">
        <v>1010</v>
      </c>
      <c r="F192" s="25" t="s">
        <v>103</v>
      </c>
      <c r="G192" s="13"/>
      <c r="H192" s="95"/>
      <c r="I192" s="73"/>
    </row>
    <row r="193" spans="3:9" ht="15" hidden="1" customHeight="1" outlineLevel="3" x14ac:dyDescent="0.25">
      <c r="C193" s="72"/>
      <c r="D193" s="94"/>
      <c r="E193" s="6"/>
      <c r="F193" s="144" t="s">
        <v>731</v>
      </c>
      <c r="G193" s="11"/>
      <c r="H193" s="95"/>
      <c r="I193" s="73"/>
    </row>
    <row r="194" spans="3:9" ht="6" hidden="1" customHeight="1" outlineLevel="3" x14ac:dyDescent="0.25">
      <c r="C194" s="72"/>
      <c r="D194" s="94"/>
      <c r="E194" s="6"/>
      <c r="F194" s="22"/>
      <c r="G194" s="12"/>
      <c r="H194" s="95"/>
      <c r="I194" s="73"/>
    </row>
    <row r="195" spans="3:9" ht="16.5" hidden="1" customHeight="1" outlineLevel="3" x14ac:dyDescent="0.3">
      <c r="C195" s="72"/>
      <c r="D195" s="94"/>
      <c r="E195" s="120" t="s">
        <v>1011</v>
      </c>
      <c r="F195" s="25" t="s">
        <v>1027</v>
      </c>
      <c r="G195" s="13"/>
      <c r="H195" s="95"/>
      <c r="I195" s="73"/>
    </row>
    <row r="196" spans="3:9" ht="15" hidden="1" customHeight="1" outlineLevel="3" x14ac:dyDescent="0.25">
      <c r="C196" s="72"/>
      <c r="D196" s="94"/>
      <c r="E196" s="6"/>
      <c r="F196" s="144" t="s">
        <v>56</v>
      </c>
      <c r="G196" s="11"/>
      <c r="H196" s="95"/>
      <c r="I196" s="73"/>
    </row>
    <row r="197" spans="3:9" ht="6" hidden="1" customHeight="1" outlineLevel="3" x14ac:dyDescent="0.25">
      <c r="C197" s="72"/>
      <c r="D197" s="94"/>
      <c r="E197" s="6"/>
      <c r="F197" s="22"/>
      <c r="G197" s="12"/>
      <c r="H197" s="95"/>
      <c r="I197" s="73"/>
    </row>
    <row r="198" spans="3:9" ht="16.5" hidden="1" customHeight="1" outlineLevel="3" thickBot="1" x14ac:dyDescent="0.3">
      <c r="C198" s="72"/>
      <c r="D198" s="94"/>
      <c r="E198" s="189" t="s">
        <v>1029</v>
      </c>
      <c r="F198" s="41" t="s">
        <v>104</v>
      </c>
      <c r="G198" s="76"/>
      <c r="H198" s="95"/>
      <c r="I198" s="73"/>
    </row>
    <row r="199" spans="3:9" ht="16.5" hidden="1" customHeight="1" outlineLevel="3" x14ac:dyDescent="0.3">
      <c r="C199" s="72"/>
      <c r="D199" s="94"/>
      <c r="E199" s="140" t="s">
        <v>1019</v>
      </c>
      <c r="F199" s="103" t="s">
        <v>1005</v>
      </c>
      <c r="G199" s="102"/>
      <c r="H199" s="95"/>
      <c r="I199" s="73"/>
    </row>
    <row r="200" spans="3:9" ht="6" hidden="1" customHeight="1" outlineLevel="4" x14ac:dyDescent="0.25">
      <c r="C200" s="72"/>
      <c r="D200" s="94"/>
      <c r="E200" s="83"/>
      <c r="F200" s="8"/>
      <c r="G200" s="85"/>
      <c r="H200" s="95"/>
      <c r="I200" s="73"/>
    </row>
    <row r="201" spans="3:9" ht="16.5" hidden="1" customHeight="1" outlineLevel="4" x14ac:dyDescent="0.3">
      <c r="C201" s="72"/>
      <c r="D201" s="94"/>
      <c r="E201" s="141" t="s">
        <v>1020</v>
      </c>
      <c r="F201" s="25" t="s">
        <v>105</v>
      </c>
      <c r="G201" s="85"/>
      <c r="H201" s="95"/>
      <c r="I201" s="73"/>
    </row>
    <row r="202" spans="3:9" ht="15" hidden="1" customHeight="1" outlineLevel="4" x14ac:dyDescent="0.25">
      <c r="C202" s="72"/>
      <c r="D202" s="94"/>
      <c r="E202" s="83"/>
      <c r="F202" s="144" t="s">
        <v>106</v>
      </c>
      <c r="G202" s="86"/>
      <c r="H202" s="95"/>
      <c r="I202" s="73"/>
    </row>
    <row r="203" spans="3:9" ht="6" hidden="1" customHeight="1" outlineLevel="4" x14ac:dyDescent="0.25">
      <c r="C203" s="72"/>
      <c r="D203" s="94"/>
      <c r="E203" s="83"/>
      <c r="F203" s="7"/>
      <c r="G203" s="84"/>
      <c r="H203" s="95"/>
      <c r="I203" s="73"/>
    </row>
    <row r="204" spans="3:9" ht="30.75" hidden="1" customHeight="1" outlineLevel="4" x14ac:dyDescent="0.3">
      <c r="C204" s="72"/>
      <c r="D204" s="94"/>
      <c r="E204" s="141" t="s">
        <v>1021</v>
      </c>
      <c r="F204" s="25" t="s">
        <v>778</v>
      </c>
      <c r="G204" s="85"/>
      <c r="H204" s="95"/>
      <c r="I204" s="73"/>
    </row>
    <row r="205" spans="3:9" ht="15" hidden="1" customHeight="1" outlineLevel="4" x14ac:dyDescent="0.25">
      <c r="C205" s="72"/>
      <c r="D205" s="94"/>
      <c r="E205" s="83"/>
      <c r="F205" s="143"/>
      <c r="G205" s="85"/>
      <c r="H205" s="95"/>
      <c r="I205" s="73"/>
    </row>
    <row r="206" spans="3:9" ht="6" hidden="1" customHeight="1" outlineLevel="4" x14ac:dyDescent="0.25">
      <c r="C206" s="72"/>
      <c r="D206" s="94"/>
      <c r="E206" s="83"/>
      <c r="F206" s="7"/>
      <c r="G206" s="84"/>
      <c r="H206" s="95"/>
      <c r="I206" s="73"/>
    </row>
    <row r="207" spans="3:9" ht="16.5" hidden="1" customHeight="1" outlineLevel="4" x14ac:dyDescent="0.3">
      <c r="C207" s="72"/>
      <c r="D207" s="94"/>
      <c r="E207" s="141" t="s">
        <v>1022</v>
      </c>
      <c r="F207" s="25" t="s">
        <v>1028</v>
      </c>
      <c r="G207" s="85"/>
      <c r="H207" s="95"/>
      <c r="I207" s="73"/>
    </row>
    <row r="208" spans="3:9" ht="15" hidden="1" customHeight="1" outlineLevel="4" x14ac:dyDescent="0.25">
      <c r="C208" s="72"/>
      <c r="D208" s="94"/>
      <c r="E208" s="83"/>
      <c r="F208" s="144" t="s">
        <v>56</v>
      </c>
      <c r="G208" s="86"/>
      <c r="H208" s="95"/>
      <c r="I208" s="73"/>
    </row>
    <row r="209" spans="3:9" ht="6" hidden="1" customHeight="1" outlineLevel="3" thickBot="1" x14ac:dyDescent="0.3">
      <c r="C209" s="72"/>
      <c r="D209" s="94"/>
      <c r="E209" s="88"/>
      <c r="F209" s="62"/>
      <c r="G209" s="89"/>
      <c r="H209" s="95"/>
      <c r="I209" s="73"/>
    </row>
    <row r="210" spans="3:9" ht="15" hidden="1" customHeight="1" outlineLevel="3" x14ac:dyDescent="0.25">
      <c r="C210" s="72"/>
      <c r="D210" s="94"/>
      <c r="E210" s="6"/>
      <c r="F210" s="25"/>
      <c r="G210" s="13"/>
      <c r="H210" s="95"/>
      <c r="I210" s="73"/>
    </row>
    <row r="211" spans="3:9" ht="15" hidden="1" customHeight="1" outlineLevel="3" x14ac:dyDescent="0.25">
      <c r="C211" s="72"/>
      <c r="D211" s="94"/>
      <c r="E211" s="6"/>
      <c r="F211" s="22"/>
      <c r="G211" s="12"/>
      <c r="H211" s="95"/>
      <c r="I211" s="73"/>
    </row>
    <row r="212" spans="3:9" ht="6" hidden="1" customHeight="1" outlineLevel="3" x14ac:dyDescent="0.25">
      <c r="C212" s="72"/>
      <c r="D212" s="94"/>
      <c r="E212" s="6"/>
      <c r="F212" s="22"/>
      <c r="G212" s="12"/>
      <c r="H212" s="95"/>
      <c r="I212" s="73"/>
    </row>
    <row r="213" spans="3:9" ht="16.5" hidden="1" customHeight="1" outlineLevel="3" thickBot="1" x14ac:dyDescent="0.3">
      <c r="C213" s="72"/>
      <c r="D213" s="94"/>
      <c r="E213" s="189" t="s">
        <v>1030</v>
      </c>
      <c r="F213" s="41" t="s">
        <v>57</v>
      </c>
      <c r="G213" s="76"/>
      <c r="H213" s="97"/>
      <c r="I213" s="73"/>
    </row>
    <row r="214" spans="3:9" ht="16.5" hidden="1" customHeight="1" outlineLevel="3" x14ac:dyDescent="0.3">
      <c r="C214" s="72"/>
      <c r="D214" s="94"/>
      <c r="E214" s="81"/>
      <c r="F214" s="104" t="s">
        <v>59</v>
      </c>
      <c r="G214" s="105"/>
      <c r="H214" s="97"/>
      <c r="I214" s="73"/>
    </row>
    <row r="215" spans="3:9" ht="6" hidden="1" customHeight="1" outlineLevel="4" x14ac:dyDescent="0.3">
      <c r="C215" s="72"/>
      <c r="D215" s="94"/>
      <c r="E215" s="83"/>
      <c r="F215" s="80"/>
      <c r="G215" s="87"/>
      <c r="H215" s="97"/>
      <c r="I215" s="73"/>
    </row>
    <row r="216" spans="3:9" ht="30.75" hidden="1" customHeight="1" outlineLevel="4" x14ac:dyDescent="0.3">
      <c r="C216" s="72"/>
      <c r="D216" s="94"/>
      <c r="E216" s="141" t="s">
        <v>1023</v>
      </c>
      <c r="F216" s="25" t="s">
        <v>130</v>
      </c>
      <c r="G216" s="85"/>
      <c r="H216" s="97"/>
      <c r="I216" s="73"/>
    </row>
    <row r="217" spans="3:9" ht="15" hidden="1" customHeight="1" outlineLevel="4" x14ac:dyDescent="0.25">
      <c r="C217" s="72"/>
      <c r="D217" s="94"/>
      <c r="E217" s="83"/>
      <c r="F217" s="143"/>
      <c r="G217" s="85"/>
      <c r="H217" s="97"/>
      <c r="I217" s="73"/>
    </row>
    <row r="218" spans="3:9" ht="6" hidden="1" customHeight="1" outlineLevel="3" thickBot="1" x14ac:dyDescent="0.3">
      <c r="C218" s="72"/>
      <c r="D218" s="94"/>
      <c r="E218" s="88"/>
      <c r="F218" s="62"/>
      <c r="G218" s="89"/>
      <c r="H218" s="97"/>
      <c r="I218" s="73"/>
    </row>
    <row r="219" spans="3:9" ht="15" hidden="1" customHeight="1" outlineLevel="3" x14ac:dyDescent="0.25">
      <c r="C219" s="72"/>
      <c r="D219" s="94"/>
      <c r="E219" s="6"/>
      <c r="F219" s="14"/>
      <c r="G219" s="14"/>
      <c r="H219" s="97"/>
      <c r="I219" s="73"/>
    </row>
    <row r="220" spans="3:9" ht="15" hidden="1" customHeight="1" outlineLevel="3" x14ac:dyDescent="0.25">
      <c r="C220" s="72"/>
      <c r="D220" s="94"/>
      <c r="E220" s="6"/>
      <c r="F220" s="7"/>
      <c r="G220" s="7"/>
      <c r="H220" s="95"/>
      <c r="I220" s="73"/>
    </row>
    <row r="221" spans="3:9" ht="6" hidden="1" customHeight="1" outlineLevel="2" thickBot="1" x14ac:dyDescent="0.3">
      <c r="C221" s="72"/>
      <c r="D221" s="98"/>
      <c r="E221" s="99"/>
      <c r="F221" s="100"/>
      <c r="G221" s="100"/>
      <c r="H221" s="101"/>
      <c r="I221" s="73"/>
    </row>
    <row r="222" spans="3:9" ht="15" hidden="1" customHeight="1" outlineLevel="2" x14ac:dyDescent="0.25">
      <c r="C222" s="72"/>
      <c r="D222" s="22"/>
      <c r="E222" s="22"/>
      <c r="F222" s="22"/>
      <c r="G222" s="22"/>
      <c r="H222" s="22"/>
      <c r="I222" s="73"/>
    </row>
    <row r="223" spans="3:9" ht="15" hidden="1" customHeight="1" outlineLevel="2" x14ac:dyDescent="0.25">
      <c r="C223" s="72"/>
      <c r="D223" s="22"/>
      <c r="E223" s="22"/>
      <c r="F223" s="22"/>
      <c r="G223" s="22"/>
      <c r="H223" s="22"/>
      <c r="I223" s="73"/>
    </row>
    <row r="224" spans="3:9" ht="6" hidden="1" customHeight="1" outlineLevel="1" thickBot="1" x14ac:dyDescent="0.3">
      <c r="C224" s="36"/>
      <c r="D224" s="37"/>
      <c r="E224" s="38"/>
      <c r="F224" s="37"/>
      <c r="G224" s="39"/>
      <c r="H224" s="39"/>
      <c r="I224" s="40"/>
    </row>
    <row r="225" spans="4:9" hidden="1" outlineLevel="1" x14ac:dyDescent="0.2">
      <c r="D225" s="2"/>
      <c r="G225" s="1"/>
      <c r="I225" s="9"/>
    </row>
    <row r="226" spans="4:9" hidden="1" outlineLevel="1" x14ac:dyDescent="0.2">
      <c r="D226" s="2"/>
      <c r="G226" s="1"/>
      <c r="I226" s="9"/>
    </row>
    <row r="227" spans="4:9" ht="22.5" collapsed="1" x14ac:dyDescent="0.3">
      <c r="E227" s="110" t="s">
        <v>133</v>
      </c>
    </row>
    <row r="228" spans="4:9" hidden="1" outlineLevel="1" x14ac:dyDescent="0.2"/>
    <row r="229" spans="4:9" ht="20.25" hidden="1" outlineLevel="1" x14ac:dyDescent="0.35">
      <c r="E229" s="29" t="s">
        <v>67</v>
      </c>
    </row>
    <row r="230" spans="4:9" ht="6" hidden="1" customHeight="1" outlineLevel="1" x14ac:dyDescent="0.2"/>
    <row r="231" spans="4:9" ht="16.5" hidden="1" outlineLevel="1" x14ac:dyDescent="0.3">
      <c r="E231" s="121" t="str">
        <f>NextRecNum(NextRecNum(E128,1,0),1,0)</f>
        <v>4.1</v>
      </c>
      <c r="F231" s="21" t="s">
        <v>107</v>
      </c>
    </row>
    <row r="232" spans="4:9" ht="15" hidden="1" outlineLevel="1" x14ac:dyDescent="0.25">
      <c r="F232" s="153"/>
    </row>
    <row r="233" spans="4:9" ht="6" hidden="1" customHeight="1" outlineLevel="1" x14ac:dyDescent="0.2"/>
    <row r="234" spans="4:9" ht="16.5" hidden="1" outlineLevel="1" x14ac:dyDescent="0.3">
      <c r="E234" s="121" t="str">
        <f>NextRecNum(E231,2)</f>
        <v>4.2</v>
      </c>
      <c r="F234" s="21" t="s">
        <v>134</v>
      </c>
    </row>
    <row r="235" spans="4:9" ht="15" hidden="1" outlineLevel="1" x14ac:dyDescent="0.25">
      <c r="F235" s="153"/>
    </row>
    <row r="236" spans="4:9" ht="6" hidden="1" customHeight="1" outlineLevel="1" x14ac:dyDescent="0.2"/>
    <row r="237" spans="4:9" ht="30" hidden="1" outlineLevel="1" x14ac:dyDescent="0.3">
      <c r="E237" s="121" t="str">
        <f>NextRecNum(E234,2)</f>
        <v>4.3</v>
      </c>
      <c r="F237" s="111" t="s">
        <v>108</v>
      </c>
    </row>
    <row r="238" spans="4:9" ht="15" hidden="1" outlineLevel="1" x14ac:dyDescent="0.25">
      <c r="E238" s="6"/>
      <c r="F238" s="153"/>
    </row>
    <row r="239" spans="4:9" ht="6" hidden="1" customHeight="1" outlineLevel="1" x14ac:dyDescent="0.2">
      <c r="E239" s="6"/>
      <c r="F239" s="7"/>
    </row>
    <row r="240" spans="4:9" ht="16.5" hidden="1" outlineLevel="1" x14ac:dyDescent="0.3">
      <c r="E240" s="121" t="str">
        <f>NextRecNum(E237,2)</f>
        <v>4.4</v>
      </c>
      <c r="F240" s="21" t="s">
        <v>65</v>
      </c>
    </row>
    <row r="241" spans="3:9" ht="15" hidden="1" outlineLevel="1" x14ac:dyDescent="0.2">
      <c r="E241" s="6"/>
      <c r="F241" s="152" t="s">
        <v>66</v>
      </c>
    </row>
    <row r="242" spans="3:9" ht="6" hidden="1" customHeight="1" outlineLevel="1" x14ac:dyDescent="0.2">
      <c r="E242" s="6"/>
      <c r="F242" s="7"/>
    </row>
    <row r="243" spans="3:9" ht="30" hidden="1" outlineLevel="1" x14ac:dyDescent="0.2">
      <c r="E243" s="218" t="str">
        <f>NextRecNum(E240,2)</f>
        <v>4.5</v>
      </c>
      <c r="F243" s="111" t="s">
        <v>1127</v>
      </c>
    </row>
    <row r="244" spans="3:9" ht="15" hidden="1" outlineLevel="1" x14ac:dyDescent="0.2">
      <c r="E244" s="6"/>
      <c r="F244" s="152" t="s">
        <v>68</v>
      </c>
    </row>
    <row r="245" spans="3:9" ht="6" hidden="1" customHeight="1" outlineLevel="1" x14ac:dyDescent="0.2"/>
    <row r="246" spans="3:9" ht="20.25" hidden="1" outlineLevel="1" x14ac:dyDescent="0.35">
      <c r="E246" s="29" t="s">
        <v>912</v>
      </c>
    </row>
    <row r="247" spans="3:9" ht="6" hidden="1" customHeight="1" outlineLevel="1" x14ac:dyDescent="0.2"/>
    <row r="248" spans="3:9" ht="45" hidden="1" outlineLevel="1" x14ac:dyDescent="0.2">
      <c r="C248" s="17"/>
      <c r="D248" s="17"/>
      <c r="E248" s="196" t="str">
        <f>NextRecNum(NextRecNum(E243,2),3)</f>
        <v>4.6.1</v>
      </c>
      <c r="F248" s="20" t="s">
        <v>1126</v>
      </c>
      <c r="G248" s="19"/>
      <c r="H248" s="19"/>
      <c r="I248" s="17"/>
    </row>
    <row r="249" spans="3:9" ht="6" hidden="1" customHeight="1" outlineLevel="1" thickBot="1" x14ac:dyDescent="0.25"/>
    <row r="250" spans="3:9" ht="6" hidden="1" customHeight="1" outlineLevel="1" x14ac:dyDescent="0.25">
      <c r="C250" s="65"/>
      <c r="D250" s="92"/>
      <c r="E250" s="91"/>
      <c r="F250" s="92"/>
      <c r="G250" s="115"/>
      <c r="H250" s="115"/>
      <c r="I250" s="69"/>
    </row>
    <row r="251" spans="3:9" ht="16.5" hidden="1" customHeight="1" outlineLevel="2" x14ac:dyDescent="0.3">
      <c r="C251" s="72"/>
      <c r="D251" s="7"/>
      <c r="E251" s="120" t="s">
        <v>752</v>
      </c>
      <c r="F251" s="25" t="s">
        <v>913</v>
      </c>
      <c r="G251" s="13"/>
      <c r="H251" s="13"/>
      <c r="I251" s="73"/>
    </row>
    <row r="252" spans="3:9" ht="15" hidden="1" customHeight="1" outlineLevel="2" x14ac:dyDescent="0.25">
      <c r="C252" s="72"/>
      <c r="D252" s="7"/>
      <c r="E252" s="7"/>
      <c r="F252" s="144" t="s">
        <v>914</v>
      </c>
      <c r="G252" s="11"/>
      <c r="H252" s="11"/>
      <c r="I252" s="73"/>
    </row>
    <row r="253" spans="3:9" ht="6" hidden="1" customHeight="1" outlineLevel="2" x14ac:dyDescent="0.25">
      <c r="C253" s="72"/>
      <c r="D253" s="7"/>
      <c r="E253" s="6"/>
      <c r="F253" s="7"/>
      <c r="G253" s="12"/>
      <c r="H253" s="12"/>
      <c r="I253" s="73"/>
    </row>
    <row r="254" spans="3:9" ht="16.5" hidden="1" customHeight="1" outlineLevel="2" x14ac:dyDescent="0.3">
      <c r="C254" s="72"/>
      <c r="D254" s="7"/>
      <c r="E254" s="120" t="s">
        <v>753</v>
      </c>
      <c r="F254" s="25" t="s">
        <v>864</v>
      </c>
      <c r="G254" s="12"/>
      <c r="H254" s="12"/>
      <c r="I254" s="73"/>
    </row>
    <row r="255" spans="3:9" ht="15" hidden="1" customHeight="1" outlineLevel="2" x14ac:dyDescent="0.25">
      <c r="C255" s="72"/>
      <c r="D255" s="7"/>
      <c r="E255" s="7"/>
      <c r="F255" s="144" t="s">
        <v>867</v>
      </c>
      <c r="G255" s="12"/>
      <c r="H255" s="12"/>
      <c r="I255" s="73"/>
    </row>
    <row r="256" spans="3:9" ht="6" hidden="1" customHeight="1" outlineLevel="2" x14ac:dyDescent="0.25">
      <c r="C256" s="72"/>
      <c r="D256" s="7"/>
      <c r="E256" s="6"/>
      <c r="F256" s="7"/>
      <c r="G256" s="12"/>
      <c r="H256" s="12"/>
      <c r="I256" s="73"/>
    </row>
    <row r="257" spans="3:9" ht="16.5" hidden="1" customHeight="1" outlineLevel="2" x14ac:dyDescent="0.3">
      <c r="C257" s="72"/>
      <c r="D257" s="7"/>
      <c r="E257" s="120" t="s">
        <v>754</v>
      </c>
      <c r="F257" s="25" t="s">
        <v>865</v>
      </c>
      <c r="G257" s="13"/>
      <c r="H257" s="13"/>
      <c r="I257" s="73"/>
    </row>
    <row r="258" spans="3:9" ht="15" hidden="1" customHeight="1" outlineLevel="2" x14ac:dyDescent="0.25">
      <c r="C258" s="72"/>
      <c r="D258" s="7"/>
      <c r="E258" s="6"/>
      <c r="F258" s="144" t="s">
        <v>866</v>
      </c>
      <c r="G258" s="11"/>
      <c r="H258" s="11"/>
      <c r="I258" s="73"/>
    </row>
    <row r="259" spans="3:9" ht="6" hidden="1" customHeight="1" outlineLevel="2" x14ac:dyDescent="0.25">
      <c r="C259" s="72"/>
      <c r="D259" s="7"/>
      <c r="E259" s="6"/>
      <c r="F259" s="7"/>
      <c r="G259" s="12"/>
      <c r="H259" s="12"/>
      <c r="I259" s="73"/>
    </row>
    <row r="260" spans="3:9" ht="16.5" hidden="1" customHeight="1" outlineLevel="2" x14ac:dyDescent="0.3">
      <c r="C260" s="72"/>
      <c r="D260" s="7"/>
      <c r="E260" s="120" t="s">
        <v>755</v>
      </c>
      <c r="F260" s="25" t="s">
        <v>868</v>
      </c>
      <c r="G260" s="12"/>
      <c r="H260" s="12"/>
      <c r="I260" s="73"/>
    </row>
    <row r="261" spans="3:9" ht="15" hidden="1" customHeight="1" outlineLevel="2" x14ac:dyDescent="0.25">
      <c r="C261" s="72"/>
      <c r="D261" s="7"/>
      <c r="E261" s="7"/>
      <c r="F261" s="144" t="s">
        <v>869</v>
      </c>
      <c r="G261" s="12"/>
      <c r="H261" s="12"/>
      <c r="I261" s="73"/>
    </row>
    <row r="262" spans="3:9" ht="6" hidden="1" customHeight="1" outlineLevel="2" x14ac:dyDescent="0.25">
      <c r="C262" s="72"/>
      <c r="D262" s="7"/>
      <c r="E262" s="6"/>
      <c r="F262" s="7"/>
      <c r="G262" s="12"/>
      <c r="H262" s="12"/>
      <c r="I262" s="73"/>
    </row>
    <row r="263" spans="3:9" ht="30" hidden="1" customHeight="1" outlineLevel="2" x14ac:dyDescent="0.25">
      <c r="C263" s="72"/>
      <c r="D263" s="75"/>
      <c r="E263" s="134" t="s">
        <v>757</v>
      </c>
      <c r="F263" s="41" t="s">
        <v>870</v>
      </c>
      <c r="G263" s="76"/>
      <c r="H263" s="75"/>
      <c r="I263" s="73"/>
    </row>
    <row r="264" spans="3:9" ht="6" hidden="1" customHeight="1" outlineLevel="2" x14ac:dyDescent="0.25">
      <c r="C264" s="72"/>
      <c r="D264" s="7"/>
      <c r="E264" s="6"/>
      <c r="F264" s="7"/>
      <c r="G264" s="12"/>
      <c r="H264" s="12"/>
      <c r="I264" s="73"/>
    </row>
    <row r="265" spans="3:9" ht="19.5" hidden="1" customHeight="1" outlineLevel="2" x14ac:dyDescent="0.25">
      <c r="C265" s="72"/>
      <c r="D265" s="7"/>
      <c r="E265" s="6"/>
      <c r="F265" s="7"/>
      <c r="G265" s="12"/>
      <c r="H265" s="12"/>
      <c r="I265" s="73"/>
    </row>
    <row r="266" spans="3:9" ht="6" hidden="1" customHeight="1" outlineLevel="1" thickBot="1" x14ac:dyDescent="0.3">
      <c r="C266" s="77"/>
      <c r="D266" s="100"/>
      <c r="E266" s="99"/>
      <c r="F266" s="100"/>
      <c r="G266" s="116"/>
      <c r="H266" s="116"/>
      <c r="I266" s="79"/>
    </row>
    <row r="267" spans="3:9" ht="6" hidden="1" customHeight="1" outlineLevel="1" x14ac:dyDescent="0.2"/>
    <row r="268" spans="3:9" ht="20.25" hidden="1" outlineLevel="1" x14ac:dyDescent="0.35">
      <c r="E268" s="29" t="s">
        <v>993</v>
      </c>
    </row>
    <row r="269" spans="3:9" ht="6" hidden="1" customHeight="1" outlineLevel="1" x14ac:dyDescent="0.2"/>
    <row r="270" spans="3:9" ht="30" hidden="1" outlineLevel="1" x14ac:dyDescent="0.2">
      <c r="C270" s="17"/>
      <c r="D270" s="17"/>
      <c r="E270" s="196" t="str">
        <f>NextRecNum(E248,3)</f>
        <v>4.6.2</v>
      </c>
      <c r="F270" s="20" t="s">
        <v>109</v>
      </c>
      <c r="G270" s="19"/>
      <c r="H270" s="19"/>
      <c r="I270" s="17"/>
    </row>
    <row r="271" spans="3:9" ht="6" hidden="1" customHeight="1" outlineLevel="1" thickBot="1" x14ac:dyDescent="0.25"/>
    <row r="272" spans="3:9" ht="6" hidden="1" customHeight="1" outlineLevel="1" x14ac:dyDescent="0.25">
      <c r="C272" s="65"/>
      <c r="D272" s="92"/>
      <c r="E272" s="91"/>
      <c r="F272" s="92"/>
      <c r="G272" s="115"/>
      <c r="H272" s="115"/>
      <c r="I272" s="69"/>
    </row>
    <row r="273" spans="3:9" ht="16.5" hidden="1" customHeight="1" outlineLevel="1" x14ac:dyDescent="0.3">
      <c r="C273" s="72"/>
      <c r="D273" s="7"/>
      <c r="E273" s="80"/>
      <c r="F273" s="80" t="s">
        <v>994</v>
      </c>
      <c r="G273" s="12"/>
      <c r="H273" s="12"/>
      <c r="I273" s="73"/>
    </row>
    <row r="274" spans="3:9" ht="6" hidden="1" customHeight="1" outlineLevel="2" x14ac:dyDescent="0.25">
      <c r="C274" s="72"/>
      <c r="D274" s="7"/>
      <c r="E274" s="6"/>
      <c r="F274" s="7"/>
      <c r="G274" s="12"/>
      <c r="H274" s="12"/>
      <c r="I274" s="73"/>
    </row>
    <row r="275" spans="3:9" ht="16.5" hidden="1" customHeight="1" outlineLevel="2" x14ac:dyDescent="0.3">
      <c r="C275" s="72"/>
      <c r="D275" s="7"/>
      <c r="E275" s="120" t="s">
        <v>995</v>
      </c>
      <c r="F275" s="25" t="s">
        <v>69</v>
      </c>
      <c r="G275" s="13"/>
      <c r="H275" s="13"/>
      <c r="I275" s="73"/>
    </row>
    <row r="276" spans="3:9" ht="15" hidden="1" customHeight="1" outlineLevel="2" x14ac:dyDescent="0.25">
      <c r="C276" s="72"/>
      <c r="D276" s="7"/>
      <c r="E276" s="7"/>
      <c r="F276" s="144" t="s">
        <v>70</v>
      </c>
      <c r="G276" s="11"/>
      <c r="H276" s="11"/>
      <c r="I276" s="73"/>
    </row>
    <row r="277" spans="3:9" ht="6" hidden="1" customHeight="1" outlineLevel="2" x14ac:dyDescent="0.25">
      <c r="C277" s="72"/>
      <c r="D277" s="7"/>
      <c r="E277" s="6"/>
      <c r="F277" s="7"/>
      <c r="G277" s="12"/>
      <c r="H277" s="12"/>
      <c r="I277" s="73"/>
    </row>
    <row r="278" spans="3:9" ht="16.5" hidden="1" customHeight="1" outlineLevel="2" x14ac:dyDescent="0.3">
      <c r="C278" s="72"/>
      <c r="D278" s="7"/>
      <c r="E278" s="120" t="s">
        <v>996</v>
      </c>
      <c r="F278" s="25" t="s">
        <v>71</v>
      </c>
      <c r="G278" s="12"/>
      <c r="H278" s="12"/>
      <c r="I278" s="73"/>
    </row>
    <row r="279" spans="3:9" ht="15" hidden="1" customHeight="1" outlineLevel="2" x14ac:dyDescent="0.25">
      <c r="C279" s="72"/>
      <c r="D279" s="7"/>
      <c r="E279" s="7"/>
      <c r="F279" s="144" t="s">
        <v>56</v>
      </c>
      <c r="G279" s="12"/>
      <c r="H279" s="12"/>
      <c r="I279" s="73"/>
    </row>
    <row r="280" spans="3:9" ht="6" hidden="1" customHeight="1" outlineLevel="2" x14ac:dyDescent="0.25">
      <c r="C280" s="72"/>
      <c r="D280" s="7"/>
      <c r="E280" s="6"/>
      <c r="F280" s="7"/>
      <c r="G280" s="12"/>
      <c r="H280" s="12"/>
      <c r="I280" s="73"/>
    </row>
    <row r="281" spans="3:9" ht="16.5" hidden="1" customHeight="1" outlineLevel="2" x14ac:dyDescent="0.3">
      <c r="C281" s="72"/>
      <c r="D281" s="7"/>
      <c r="E281" s="120" t="s">
        <v>997</v>
      </c>
      <c r="F281" s="25" t="s">
        <v>72</v>
      </c>
      <c r="G281" s="13"/>
      <c r="H281" s="13"/>
      <c r="I281" s="73"/>
    </row>
    <row r="282" spans="3:9" ht="15" hidden="1" customHeight="1" outlineLevel="2" x14ac:dyDescent="0.25">
      <c r="C282" s="72"/>
      <c r="D282" s="7"/>
      <c r="E282" s="6"/>
      <c r="F282" s="144" t="s">
        <v>73</v>
      </c>
      <c r="G282" s="11"/>
      <c r="H282" s="11"/>
      <c r="I282" s="73"/>
    </row>
    <row r="283" spans="3:9" ht="6" hidden="1" customHeight="1" outlineLevel="2" x14ac:dyDescent="0.25">
      <c r="C283" s="72"/>
      <c r="D283" s="7"/>
      <c r="E283" s="6"/>
      <c r="F283" s="7"/>
      <c r="G283" s="12"/>
      <c r="H283" s="12"/>
      <c r="I283" s="73"/>
    </row>
    <row r="284" spans="3:9" ht="16.5" hidden="1" customHeight="1" outlineLevel="2" x14ac:dyDescent="0.3">
      <c r="C284" s="72"/>
      <c r="D284" s="7"/>
      <c r="E284" s="120" t="s">
        <v>998</v>
      </c>
      <c r="F284" s="25" t="s">
        <v>822</v>
      </c>
      <c r="G284" s="12"/>
      <c r="H284" s="12"/>
      <c r="I284" s="73"/>
    </row>
    <row r="285" spans="3:9" ht="15" hidden="1" customHeight="1" outlineLevel="2" x14ac:dyDescent="0.25">
      <c r="C285" s="72"/>
      <c r="D285" s="7"/>
      <c r="E285" s="7"/>
      <c r="F285" s="144" t="s">
        <v>77</v>
      </c>
      <c r="G285" s="12"/>
      <c r="H285" s="12"/>
      <c r="I285" s="73"/>
    </row>
    <row r="286" spans="3:9" ht="6" hidden="1" customHeight="1" outlineLevel="2" x14ac:dyDescent="0.25">
      <c r="C286" s="72"/>
      <c r="D286" s="7"/>
      <c r="E286" s="6"/>
      <c r="F286" s="7"/>
      <c r="G286" s="12"/>
      <c r="H286" s="12"/>
      <c r="I286" s="73"/>
    </row>
    <row r="287" spans="3:9" ht="30" hidden="1" customHeight="1" outlineLevel="2" x14ac:dyDescent="0.25">
      <c r="C287" s="72"/>
      <c r="D287" s="75"/>
      <c r="E287" s="134" t="s">
        <v>999</v>
      </c>
      <c r="F287" s="41" t="s">
        <v>110</v>
      </c>
      <c r="G287" s="76"/>
      <c r="H287" s="75"/>
      <c r="I287" s="73"/>
    </row>
    <row r="288" spans="3:9" ht="6" hidden="1" customHeight="1" outlineLevel="2" x14ac:dyDescent="0.25">
      <c r="C288" s="72"/>
      <c r="D288" s="7"/>
      <c r="E288" s="6"/>
      <c r="F288" s="7"/>
      <c r="G288" s="12"/>
      <c r="H288" s="12"/>
      <c r="I288" s="73"/>
    </row>
    <row r="289" spans="3:9" ht="19.5" hidden="1" customHeight="1" outlineLevel="2" x14ac:dyDescent="0.25">
      <c r="C289" s="72"/>
      <c r="D289" s="7"/>
      <c r="E289" s="6"/>
      <c r="F289" s="7"/>
      <c r="G289" s="12"/>
      <c r="H289" s="12"/>
      <c r="I289" s="73"/>
    </row>
    <row r="290" spans="3:9" ht="6" hidden="1" customHeight="1" outlineLevel="1" thickBot="1" x14ac:dyDescent="0.3">
      <c r="C290" s="77"/>
      <c r="D290" s="100"/>
      <c r="E290" s="99"/>
      <c r="F290" s="100"/>
      <c r="G290" s="116"/>
      <c r="H290" s="116"/>
      <c r="I290" s="79"/>
    </row>
    <row r="291" spans="3:9" hidden="1" outlineLevel="1" x14ac:dyDescent="0.2"/>
    <row r="292" spans="3:9" hidden="1" outlineLevel="1" x14ac:dyDescent="0.2"/>
    <row r="293" spans="3:9" hidden="1" outlineLevel="1" x14ac:dyDescent="0.2"/>
    <row r="294" spans="3:9" hidden="1" outlineLevel="1" x14ac:dyDescent="0.2"/>
    <row r="295" spans="3:9" ht="22.5" collapsed="1" x14ac:dyDescent="0.3">
      <c r="E295" s="110" t="s">
        <v>147</v>
      </c>
    </row>
    <row r="296" spans="3:9" ht="6" hidden="1" customHeight="1" outlineLevel="1" x14ac:dyDescent="0.2"/>
    <row r="297" spans="3:9" ht="15" hidden="1" outlineLevel="1" x14ac:dyDescent="0.2">
      <c r="C297" s="17"/>
      <c r="D297" s="17"/>
      <c r="E297" s="18"/>
      <c r="F297" s="20" t="s">
        <v>78</v>
      </c>
      <c r="G297" s="19"/>
      <c r="H297" s="19"/>
      <c r="I297" s="17"/>
    </row>
    <row r="298" spans="3:9" ht="6" hidden="1" customHeight="1" outlineLevel="1" thickBot="1" x14ac:dyDescent="0.25"/>
    <row r="299" spans="3:9" ht="6" hidden="1" customHeight="1" outlineLevel="1" x14ac:dyDescent="0.25">
      <c r="C299" s="30"/>
      <c r="D299" s="56"/>
      <c r="E299" s="82"/>
      <c r="F299" s="56"/>
      <c r="G299" s="57"/>
      <c r="H299" s="57"/>
      <c r="I299" s="33"/>
    </row>
    <row r="300" spans="3:9" ht="16.5" hidden="1" customHeight="1" outlineLevel="1" x14ac:dyDescent="0.3">
      <c r="C300" s="34"/>
      <c r="D300" s="7"/>
      <c r="E300" s="120" t="s">
        <v>827</v>
      </c>
      <c r="F300" s="80" t="s">
        <v>79</v>
      </c>
      <c r="G300" s="12"/>
      <c r="H300" s="12"/>
      <c r="I300" s="35"/>
    </row>
    <row r="301" spans="3:9" ht="6" hidden="1" customHeight="1" outlineLevel="2" x14ac:dyDescent="0.25">
      <c r="C301" s="34"/>
      <c r="D301" s="7"/>
      <c r="E301" s="6"/>
      <c r="F301" s="7"/>
      <c r="G301" s="12"/>
      <c r="H301" s="12"/>
      <c r="I301" s="35"/>
    </row>
    <row r="302" spans="3:9" ht="16.5" hidden="1" customHeight="1" outlineLevel="2" x14ac:dyDescent="0.3">
      <c r="C302" s="34"/>
      <c r="D302" s="7"/>
      <c r="E302" s="120" t="s">
        <v>743</v>
      </c>
      <c r="F302" s="25" t="s">
        <v>830</v>
      </c>
      <c r="G302" s="13"/>
      <c r="H302" s="13"/>
      <c r="I302" s="35"/>
    </row>
    <row r="303" spans="3:9" ht="15" hidden="1" customHeight="1" outlineLevel="2" x14ac:dyDescent="0.25">
      <c r="C303" s="34"/>
      <c r="D303" s="7"/>
      <c r="E303" s="6"/>
      <c r="F303" s="144" t="s">
        <v>831</v>
      </c>
      <c r="G303" s="12"/>
      <c r="H303" s="12"/>
      <c r="I303" s="35"/>
    </row>
    <row r="304" spans="3:9" ht="6" hidden="1" customHeight="1" outlineLevel="2" x14ac:dyDescent="0.25">
      <c r="C304" s="34"/>
      <c r="D304" s="7"/>
      <c r="E304" s="6"/>
      <c r="F304" s="7"/>
      <c r="G304" s="12"/>
      <c r="H304" s="12"/>
      <c r="I304" s="35"/>
    </row>
    <row r="305" spans="3:9" ht="16.5" hidden="1" customHeight="1" outlineLevel="2" x14ac:dyDescent="0.3">
      <c r="C305" s="34"/>
      <c r="D305" s="7"/>
      <c r="E305" s="120" t="s">
        <v>744</v>
      </c>
      <c r="F305" s="25" t="s">
        <v>80</v>
      </c>
      <c r="G305" s="12"/>
      <c r="H305" s="12"/>
      <c r="I305" s="35"/>
    </row>
    <row r="306" spans="3:9" ht="15" hidden="1" customHeight="1" outlineLevel="2" x14ac:dyDescent="0.25">
      <c r="C306" s="34"/>
      <c r="D306" s="7"/>
      <c r="E306" s="6"/>
      <c r="F306" s="143"/>
      <c r="G306" s="12"/>
      <c r="H306" s="12"/>
      <c r="I306" s="35"/>
    </row>
    <row r="307" spans="3:9" ht="6" hidden="1" customHeight="1" outlineLevel="2" x14ac:dyDescent="0.25">
      <c r="C307" s="34"/>
      <c r="D307" s="7"/>
      <c r="E307" s="6"/>
      <c r="F307" s="7"/>
      <c r="G307" s="12"/>
      <c r="H307" s="12"/>
      <c r="I307" s="35"/>
    </row>
    <row r="308" spans="3:9" ht="16.5" hidden="1" customHeight="1" outlineLevel="2" x14ac:dyDescent="0.3">
      <c r="C308" s="34"/>
      <c r="D308" s="7"/>
      <c r="E308" s="120" t="s">
        <v>745</v>
      </c>
      <c r="F308" s="25" t="s">
        <v>161</v>
      </c>
      <c r="G308" s="12"/>
      <c r="H308" s="12"/>
      <c r="I308" s="35"/>
    </row>
    <row r="309" spans="3:9" ht="15" hidden="1" customHeight="1" outlineLevel="2" x14ac:dyDescent="0.25">
      <c r="C309" s="34"/>
      <c r="D309" s="7"/>
      <c r="E309" s="6"/>
      <c r="F309" s="143"/>
      <c r="G309" s="12"/>
      <c r="H309" s="12"/>
      <c r="I309" s="35"/>
    </row>
    <row r="310" spans="3:9" ht="6" hidden="1" customHeight="1" outlineLevel="2" x14ac:dyDescent="0.25">
      <c r="C310" s="34"/>
      <c r="D310" s="7"/>
      <c r="E310" s="6"/>
      <c r="F310" s="7"/>
      <c r="G310" s="12"/>
      <c r="H310" s="12"/>
      <c r="I310" s="35"/>
    </row>
    <row r="311" spans="3:9" ht="16.5" hidden="1" customHeight="1" outlineLevel="2" x14ac:dyDescent="0.3">
      <c r="C311" s="34"/>
      <c r="D311" s="7"/>
      <c r="E311" s="120" t="s">
        <v>746</v>
      </c>
      <c r="F311" s="25" t="s">
        <v>85</v>
      </c>
      <c r="G311" s="12"/>
      <c r="H311" s="12"/>
      <c r="I311" s="35"/>
    </row>
    <row r="312" spans="3:9" ht="15" hidden="1" customHeight="1" outlineLevel="2" x14ac:dyDescent="0.25">
      <c r="C312" s="34"/>
      <c r="D312" s="7"/>
      <c r="E312" s="6"/>
      <c r="F312" s="143"/>
      <c r="G312" s="12"/>
      <c r="H312" s="12"/>
      <c r="I312" s="35"/>
    </row>
    <row r="313" spans="3:9" ht="6" hidden="1" customHeight="1" outlineLevel="2" x14ac:dyDescent="0.25">
      <c r="C313" s="34"/>
      <c r="D313" s="7"/>
      <c r="E313" s="6"/>
      <c r="F313" s="7"/>
      <c r="G313" s="12"/>
      <c r="H313" s="12"/>
      <c r="I313" s="35"/>
    </row>
    <row r="314" spans="3:9" ht="16.5" hidden="1" customHeight="1" outlineLevel="2" x14ac:dyDescent="0.3">
      <c r="C314" s="34"/>
      <c r="D314" s="7"/>
      <c r="E314" s="120" t="s">
        <v>747</v>
      </c>
      <c r="F314" s="25" t="s">
        <v>86</v>
      </c>
      <c r="G314" s="13"/>
      <c r="H314" s="13"/>
      <c r="I314" s="35"/>
    </row>
    <row r="315" spans="3:9" ht="15" hidden="1" customHeight="1" outlineLevel="2" x14ac:dyDescent="0.25">
      <c r="C315" s="34"/>
      <c r="D315" s="7"/>
      <c r="E315" s="6"/>
      <c r="F315" s="143"/>
      <c r="G315" s="12"/>
      <c r="H315" s="12"/>
      <c r="I315" s="35"/>
    </row>
    <row r="316" spans="3:9" ht="6" hidden="1" customHeight="1" outlineLevel="2" x14ac:dyDescent="0.25">
      <c r="C316" s="34"/>
      <c r="D316" s="7"/>
      <c r="E316" s="6"/>
      <c r="F316" s="7"/>
      <c r="G316" s="12"/>
      <c r="H316" s="12"/>
      <c r="I316" s="35"/>
    </row>
    <row r="317" spans="3:9" ht="16.5" hidden="1" customHeight="1" outlineLevel="2" x14ac:dyDescent="0.3">
      <c r="C317" s="34"/>
      <c r="D317" s="7"/>
      <c r="E317" s="120" t="s">
        <v>748</v>
      </c>
      <c r="F317" s="25" t="s">
        <v>87</v>
      </c>
      <c r="G317" s="13"/>
      <c r="H317" s="13"/>
      <c r="I317" s="35"/>
    </row>
    <row r="318" spans="3:9" ht="15" hidden="1" customHeight="1" outlineLevel="2" x14ac:dyDescent="0.25">
      <c r="C318" s="34"/>
      <c r="D318" s="7"/>
      <c r="E318" s="6"/>
      <c r="F318" s="143"/>
      <c r="G318" s="12"/>
      <c r="H318" s="12"/>
      <c r="I318" s="35"/>
    </row>
    <row r="319" spans="3:9" ht="6" hidden="1" customHeight="1" outlineLevel="2" x14ac:dyDescent="0.25">
      <c r="C319" s="34"/>
      <c r="D319" s="7"/>
      <c r="E319" s="6"/>
      <c r="F319" s="12"/>
      <c r="G319" s="12"/>
      <c r="H319" s="12"/>
      <c r="I319" s="35"/>
    </row>
    <row r="320" spans="3:9" ht="16.5" hidden="1" customHeight="1" outlineLevel="2" x14ac:dyDescent="0.3">
      <c r="C320" s="34"/>
      <c r="D320" s="7"/>
      <c r="E320" s="120" t="s">
        <v>749</v>
      </c>
      <c r="F320" s="25" t="s">
        <v>97</v>
      </c>
      <c r="G320" s="12"/>
      <c r="H320" s="12"/>
      <c r="I320" s="35"/>
    </row>
    <row r="321" spans="3:9" ht="15" hidden="1" customHeight="1" outlineLevel="2" x14ac:dyDescent="0.25">
      <c r="C321" s="34"/>
      <c r="D321" s="7"/>
      <c r="E321" s="7"/>
      <c r="F321" s="144" t="s">
        <v>98</v>
      </c>
      <c r="G321" s="12"/>
      <c r="H321" s="12"/>
      <c r="I321" s="35"/>
    </row>
    <row r="322" spans="3:9" ht="6" hidden="1" customHeight="1" outlineLevel="2" x14ac:dyDescent="0.25">
      <c r="C322" s="34"/>
      <c r="D322" s="7"/>
      <c r="E322" s="6"/>
      <c r="F322" s="7"/>
      <c r="G322" s="12"/>
      <c r="H322" s="12"/>
      <c r="I322" s="35"/>
    </row>
    <row r="323" spans="3:9" ht="16.5" hidden="1" customHeight="1" outlineLevel="2" x14ac:dyDescent="0.3">
      <c r="C323" s="34"/>
      <c r="D323" s="7"/>
      <c r="E323" s="120" t="s">
        <v>750</v>
      </c>
      <c r="F323" s="25" t="s">
        <v>803</v>
      </c>
      <c r="G323" s="13"/>
      <c r="H323" s="13"/>
      <c r="I323" s="35"/>
    </row>
    <row r="324" spans="3:9" ht="15" hidden="1" customHeight="1" outlineLevel="2" x14ac:dyDescent="0.25">
      <c r="C324" s="34"/>
      <c r="D324" s="7"/>
      <c r="E324" s="6"/>
      <c r="F324" s="143"/>
      <c r="G324" s="12"/>
      <c r="H324" s="12"/>
      <c r="I324" s="35"/>
    </row>
    <row r="325" spans="3:9" ht="6" hidden="1" customHeight="1" outlineLevel="2" x14ac:dyDescent="0.25">
      <c r="C325" s="34"/>
      <c r="D325" s="7"/>
      <c r="E325" s="6"/>
      <c r="F325" s="12"/>
      <c r="G325" s="12"/>
      <c r="H325" s="12"/>
      <c r="I325" s="35"/>
    </row>
    <row r="326" spans="3:9" ht="16.5" hidden="1" customHeight="1" outlineLevel="2" x14ac:dyDescent="0.3">
      <c r="C326" s="34"/>
      <c r="D326" s="7"/>
      <c r="E326" s="120" t="s">
        <v>751</v>
      </c>
      <c r="F326" s="25" t="s">
        <v>96</v>
      </c>
      <c r="G326" s="13"/>
      <c r="H326" s="13"/>
      <c r="I326" s="35"/>
    </row>
    <row r="327" spans="3:9" ht="15" hidden="1" customHeight="1" outlineLevel="2" x14ac:dyDescent="0.25">
      <c r="C327" s="34"/>
      <c r="D327" s="7"/>
      <c r="E327" s="6"/>
      <c r="F327" s="143"/>
      <c r="G327" s="12"/>
      <c r="H327" s="12"/>
      <c r="I327" s="35"/>
    </row>
    <row r="328" spans="3:9" ht="6" hidden="1" customHeight="1" outlineLevel="2" x14ac:dyDescent="0.25">
      <c r="C328" s="34"/>
      <c r="D328" s="7"/>
      <c r="E328" s="6"/>
      <c r="F328" s="12"/>
      <c r="G328" s="12"/>
      <c r="H328" s="12"/>
      <c r="I328" s="35"/>
    </row>
    <row r="329" spans="3:9" ht="6" hidden="1" customHeight="1" outlineLevel="2" x14ac:dyDescent="0.25">
      <c r="C329" s="34"/>
      <c r="D329" s="7"/>
      <c r="E329" s="6"/>
      <c r="F329" s="7"/>
      <c r="G329" s="12"/>
      <c r="H329" s="12"/>
      <c r="I329" s="35"/>
    </row>
    <row r="330" spans="3:9" ht="30" hidden="1" customHeight="1" outlineLevel="2" x14ac:dyDescent="0.25">
      <c r="C330" s="34"/>
      <c r="D330" s="7"/>
      <c r="E330" s="134" t="s">
        <v>756</v>
      </c>
      <c r="F330" s="41" t="s">
        <v>162</v>
      </c>
      <c r="G330" s="76"/>
      <c r="H330" s="75"/>
      <c r="I330" s="35"/>
    </row>
    <row r="331" spans="3:9" ht="15" hidden="1" customHeight="1" outlineLevel="2" x14ac:dyDescent="0.25">
      <c r="C331" s="34"/>
      <c r="D331" s="7"/>
      <c r="E331" s="6"/>
      <c r="F331" s="7"/>
      <c r="G331" s="12"/>
      <c r="H331" s="12"/>
      <c r="I331" s="35"/>
    </row>
    <row r="332" spans="3:9" ht="8.25" hidden="1" customHeight="1" outlineLevel="2" x14ac:dyDescent="0.25">
      <c r="C332" s="34"/>
      <c r="D332" s="7"/>
      <c r="E332" s="6"/>
      <c r="F332" s="7"/>
      <c r="G332" s="12"/>
      <c r="H332" s="12"/>
      <c r="I332" s="35"/>
    </row>
    <row r="333" spans="3:9" ht="6" hidden="1" customHeight="1" outlineLevel="1" thickBot="1" x14ac:dyDescent="0.3">
      <c r="C333" s="36"/>
      <c r="D333" s="62"/>
      <c r="E333" s="63"/>
      <c r="F333" s="62"/>
      <c r="G333" s="64"/>
      <c r="H333" s="64"/>
      <c r="I333" s="40"/>
    </row>
    <row r="334" spans="3:9" hidden="1" outlineLevel="1" x14ac:dyDescent="0.2"/>
    <row r="335" spans="3:9" hidden="1" outlineLevel="1" x14ac:dyDescent="0.2"/>
    <row r="336" spans="3:9" hidden="1" outlineLevel="1" x14ac:dyDescent="0.2"/>
  </sheetData>
  <mergeCells count="1">
    <mergeCell ref="E126:H126"/>
  </mergeCells>
  <conditionalFormatting sqref="F104">
    <cfRule type="expression" dxfId="215" priority="1794" stopIfTrue="1">
      <formula>AND(F104&lt;&gt;"",ISERROR(MATCH(F104,index_process_1,0)))</formula>
    </cfRule>
    <cfRule type="expression" dxfId="214" priority="1795">
      <formula>F104&lt;&gt;""</formula>
    </cfRule>
  </conditionalFormatting>
  <conditionalFormatting sqref="F107">
    <cfRule type="expression" dxfId="213" priority="1780" stopIfTrue="1">
      <formula>AND(F107&lt;&gt;"",ISERROR(MATCH(F107,index_process_2,0)))</formula>
    </cfRule>
    <cfRule type="expression" dxfId="212" priority="1781">
      <formula>F107&lt;&gt;""</formula>
    </cfRule>
  </conditionalFormatting>
  <conditionalFormatting sqref="F110">
    <cfRule type="expression" dxfId="211" priority="1778" stopIfTrue="1">
      <formula>AND(F110&lt;&gt;"",ISERROR(MATCH(F110,index_process_3,0)))</formula>
    </cfRule>
    <cfRule type="expression" dxfId="210" priority="1779">
      <formula>F110&lt;&gt;""</formula>
    </cfRule>
  </conditionalFormatting>
  <conditionalFormatting sqref="F113">
    <cfRule type="expression" dxfId="209" priority="1776" stopIfTrue="1">
      <formula>AND(F113&lt;&gt;"",ISERROR(MATCH(F113,index_process_4,0)))</formula>
    </cfRule>
    <cfRule type="expression" dxfId="208" priority="1777">
      <formula>F113&lt;&gt;""</formula>
    </cfRule>
  </conditionalFormatting>
  <conditionalFormatting sqref="F80">
    <cfRule type="expression" dxfId="207" priority="1678" stopIfTrue="1">
      <formula>AND(F80&lt;&gt;"",ISERROR(MATCH(F80,index_product_type_0,0)))</formula>
    </cfRule>
    <cfRule type="expression" dxfId="206" priority="1679">
      <formula>F80&lt;&gt;""</formula>
    </cfRule>
  </conditionalFormatting>
  <conditionalFormatting sqref="F83">
    <cfRule type="expression" dxfId="205" priority="1676" stopIfTrue="1">
      <formula>AND(F83&lt;&gt;"",ISERROR(MATCH(F83,index_product_purpose_1,0)))</formula>
    </cfRule>
    <cfRule type="expression" dxfId="204" priority="1677">
      <formula>F83&lt;&gt;""</formula>
    </cfRule>
  </conditionalFormatting>
  <conditionalFormatting sqref="F232">
    <cfRule type="expression" dxfId="203" priority="1611" stopIfTrue="1">
      <formula>AND(F232&lt;&gt;"",ISERROR(MATCH(F232,index_commercialization_type_1,0)))</formula>
    </cfRule>
    <cfRule type="expression" dxfId="202" priority="1612">
      <formula>F232&lt;&gt;""</formula>
    </cfRule>
  </conditionalFormatting>
  <conditionalFormatting sqref="F235">
    <cfRule type="expression" dxfId="201" priority="1609" stopIfTrue="1">
      <formula>AND(F235&lt;&gt;"",ISERROR(MATCH(F235,index_implementation_volume_type_1,0)))</formula>
    </cfRule>
    <cfRule type="expression" dxfId="200" priority="1610">
      <formula>F235&lt;&gt;""</formula>
    </cfRule>
  </conditionalFormatting>
  <conditionalFormatting sqref="F238">
    <cfRule type="expression" dxfId="199" priority="1607" stopIfTrue="1">
      <formula>AND(F238&lt;&gt;"",ISERROR(MATCH(F238,index_implementation_object_type_1,0)))</formula>
    </cfRule>
    <cfRule type="expression" dxfId="198" priority="1608">
      <formula>F238&lt;&gt;""</formula>
    </cfRule>
  </conditionalFormatting>
  <conditionalFormatting sqref="F43">
    <cfRule type="expression" dxfId="197" priority="1440" stopIfTrue="1">
      <formula>AND(F43&lt;&gt;"",ISERROR(MATCH(F43,index_enterprise_type_1,0)))</formula>
    </cfRule>
    <cfRule type="expression" dxfId="196" priority="1441">
      <formula>F43&lt;&gt;""</formula>
    </cfRule>
  </conditionalFormatting>
  <conditionalFormatting sqref="F116">
    <cfRule type="expression" dxfId="195" priority="1408" stopIfTrue="1">
      <formula>AND(F116&lt;&gt;"",ISERROR(MATCH(F116,index_process_5,0)))</formula>
    </cfRule>
    <cfRule type="expression" dxfId="194" priority="1409">
      <formula>F116&lt;&gt;""</formula>
    </cfRule>
  </conditionalFormatting>
  <conditionalFormatting sqref="F14">
    <cfRule type="expression" dxfId="193" priority="1247">
      <formula>AND(F14&lt;&gt;"",F14&lt;&gt;"Поле для ввода наименования проекта")</formula>
    </cfRule>
  </conditionalFormatting>
  <conditionalFormatting sqref="F20">
    <cfRule type="expression" dxfId="192" priority="1246">
      <formula>AND(F20&lt;&gt;"",F20&lt;&gt;"Поле для ввода краткого резюме проекта")</formula>
    </cfRule>
  </conditionalFormatting>
  <conditionalFormatting sqref="F28">
    <cfRule type="expression" dxfId="191" priority="1245">
      <formula>AND(F28&lt;&gt;"",F28&lt;&gt;"Поле для ввода ФИО инициатора проекта")</formula>
    </cfRule>
  </conditionalFormatting>
  <conditionalFormatting sqref="F31">
    <cfRule type="expression" dxfId="190" priority="1244">
      <formula>AND(F31&lt;&gt;"",F31&lt;&gt;"Поле для ввода ФИО лица, заполнившего анкету")</formula>
    </cfRule>
  </conditionalFormatting>
  <conditionalFormatting sqref="F34">
    <cfRule type="expression" dxfId="189" priority="1243">
      <formula>AND(F34&lt;&gt;"",F34&lt;&gt;"Поле для ввода телефона")</formula>
    </cfRule>
  </conditionalFormatting>
  <conditionalFormatting sqref="F40">
    <cfRule type="expression" dxfId="188" priority="1242">
      <formula>AND(F40&lt;&gt;"",F40&lt;&gt;"Поле для ввода наименования организации - инициатора предложения")</formula>
    </cfRule>
  </conditionalFormatting>
  <conditionalFormatting sqref="F241">
    <cfRule type="expression" dxfId="187" priority="1239">
      <formula>AND(F241&lt;&gt;"",F241&lt;&gt;"Поле для ввода количества объектов внедрения")</formula>
    </cfRule>
  </conditionalFormatting>
  <conditionalFormatting sqref="F244">
    <cfRule type="expression" dxfId="186" priority="1238">
      <formula>AND(F244&lt;&gt;"",F244&lt;&gt;"Поле для ввода наименований компаний - потребителей инновационной продукции")</formula>
    </cfRule>
  </conditionalFormatting>
  <conditionalFormatting sqref="F252">
    <cfRule type="expression" dxfId="185" priority="533">
      <formula>AND(F252&lt;&gt;"",F252&lt;&gt;"Поле для самостоятельного ввода наименования базового аналога")</formula>
    </cfRule>
  </conditionalFormatting>
  <conditionalFormatting sqref="F255">
    <cfRule type="expression" dxfId="184" priority="532">
      <formula>AND(F255&lt;&gt;"",F255&lt;&gt;"Поле для самостоятельного ввода компании-поставщика")</formula>
    </cfRule>
  </conditionalFormatting>
  <conditionalFormatting sqref="F258">
    <cfRule type="expression" dxfId="183" priority="531">
      <formula>AND(F258&lt;&gt;"",F258&lt;&gt;"Поле для ввода наименований компаний, являющихся потребителями решения")</formula>
    </cfRule>
  </conditionalFormatting>
  <conditionalFormatting sqref="F261">
    <cfRule type="expression" dxfId="182" priority="530">
      <formula>AND(F261&lt;&gt;"",F261&lt;&gt;"Поле для ввода количества внедрений решения")</formula>
    </cfRule>
  </conditionalFormatting>
  <conditionalFormatting sqref="F37">
    <cfRule type="expression" dxfId="181" priority="507">
      <formula>AND(F37&lt;&gt;"",F37&lt;&gt;"Поле для ввода email")</formula>
    </cfRule>
  </conditionalFormatting>
  <conditionalFormatting sqref="F23">
    <cfRule type="expression" dxfId="180" priority="460">
      <formula>AND(F23&lt;&gt;"",F23&lt;&gt;"Поле для ввода проблематики проекта")</formula>
    </cfRule>
  </conditionalFormatting>
  <conditionalFormatting sqref="F77">
    <cfRule type="expression" dxfId="179" priority="385">
      <formula>AND(F77&lt;&gt;"",F77&lt;&gt;"Поле для ввода описания инновационного продукта / новой технологии")</formula>
    </cfRule>
  </conditionalFormatting>
  <conditionalFormatting sqref="F86">
    <cfRule type="expression" dxfId="178" priority="278">
      <formula>AND(F86&lt;&gt;"",F86&lt;&gt;"Поле для перечисления потенциальных исполнителей работ")</formula>
    </cfRule>
  </conditionalFormatting>
  <conditionalFormatting sqref="F9">
    <cfRule type="expression" dxfId="177" priority="274" stopIfTrue="1">
      <formula>AND(F9&lt;&gt;"",ISERROR(MATCH(F9,index_project_type_1,0)))</formula>
    </cfRule>
    <cfRule type="expression" dxfId="176" priority="275">
      <formula>F9&lt;&gt;""</formula>
    </cfRule>
  </conditionalFormatting>
  <conditionalFormatting sqref="F279">
    <cfRule type="expression" dxfId="175" priority="205">
      <formula>AND(F279&lt;&gt;"",F279&lt;&gt;"Поле для самостоятельного ввода стоимости работы")</formula>
    </cfRule>
  </conditionalFormatting>
  <conditionalFormatting sqref="F52">
    <cfRule type="expression" dxfId="174" priority="224" stopIfTrue="1">
      <formula>AND(F52&lt;&gt;"",ISERROR(MATCH(F52,index_stage_1,0)))</formula>
    </cfRule>
    <cfRule type="expression" dxfId="173" priority="225">
      <formula>F52&lt;&gt;""</formula>
    </cfRule>
  </conditionalFormatting>
  <conditionalFormatting sqref="F276">
    <cfRule type="expression" dxfId="172" priority="206">
      <formula>AND(F276&lt;&gt;"",F276&lt;&gt;"Поле для самостоятельного ввода аналога инновационного продукта")</formula>
    </cfRule>
  </conditionalFormatting>
  <conditionalFormatting sqref="F282">
    <cfRule type="expression" dxfId="171" priority="204">
      <formula>AND(F282&lt;&gt;"",F282&lt;&gt;"Поле для ввода наименований компаний, являющихся потребителями аналога")</formula>
    </cfRule>
  </conditionalFormatting>
  <conditionalFormatting sqref="F285">
    <cfRule type="expression" dxfId="170" priority="203">
      <formula>AND(F285&lt;&gt;"",F285&lt;&gt;"Поле для ввода количества внедрений аналога")</formula>
    </cfRule>
  </conditionalFormatting>
  <conditionalFormatting sqref="F183">
    <cfRule type="expression" dxfId="169" priority="117" stopIfTrue="1">
      <formula>AND(F183&lt;&gt;"",ISERROR(MATCH(F183,index_subsidiary_1,0)))</formula>
    </cfRule>
    <cfRule type="expression" dxfId="168" priority="118">
      <formula>F183&lt;&gt;""</formula>
    </cfRule>
  </conditionalFormatting>
  <conditionalFormatting sqref="F180">
    <cfRule type="expression" dxfId="167" priority="116">
      <formula>AND(F180&lt;&gt;"",F180&lt;&gt;"Поле для ввода сроков реализации. Пример: май 2015 - сентябрь 2015")</formula>
    </cfRule>
  </conditionalFormatting>
  <conditionalFormatting sqref="F190">
    <cfRule type="expression" dxfId="166" priority="104" stopIfTrue="1">
      <formula>AND(F190&lt;&gt;"",ISERROR(MATCH(F190,index_job_type_1,0)))</formula>
    </cfRule>
    <cfRule type="expression" dxfId="165" priority="105">
      <formula>F190&lt;&gt;""</formula>
    </cfRule>
  </conditionalFormatting>
  <conditionalFormatting sqref="F193">
    <cfRule type="expression" dxfId="164" priority="103">
      <formula>AND(F193&lt;&gt;"",F193&lt;&gt;"Поле для самостоятельного указания компании-подрядчика")</formula>
    </cfRule>
  </conditionalFormatting>
  <conditionalFormatting sqref="F196">
    <cfRule type="expression" dxfId="163" priority="102">
      <formula>AND(F196&lt;&gt;"",F196&lt;&gt;"Поле для самостоятельного ввода стоимости работы")</formula>
    </cfRule>
  </conditionalFormatting>
  <conditionalFormatting sqref="F217">
    <cfRule type="expression" dxfId="162" priority="96" stopIfTrue="1">
      <formula>AND(F217&lt;&gt;"",ISERROR(MATCH(F217,index_job_result_1,0)))</formula>
    </cfRule>
    <cfRule type="expression" dxfId="161" priority="97">
      <formula>F217&lt;&gt;""</formula>
    </cfRule>
  </conditionalFormatting>
  <conditionalFormatting sqref="F17">
    <cfRule type="expression" dxfId="160" priority="93" stopIfTrue="1">
      <formula>AND(F17&lt;&gt;"",ISERROR(MATCH(F17,index_innovation_direction_1,0)))</formula>
    </cfRule>
    <cfRule type="expression" dxfId="159" priority="94">
      <formula>F17&lt;&gt;""</formula>
    </cfRule>
  </conditionalFormatting>
  <conditionalFormatting sqref="F90">
    <cfRule type="expression" dxfId="158" priority="84" stopIfTrue="1">
      <formula>AND(F90&lt;&gt;"",ISERROR(MATCH(F90,index_innovation_effect_1,0)))</formula>
    </cfRule>
    <cfRule type="expression" dxfId="157" priority="85">
      <formula>F90&lt;&gt;""</formula>
    </cfRule>
  </conditionalFormatting>
  <conditionalFormatting sqref="F59">
    <cfRule type="expression" dxfId="156" priority="82" stopIfTrue="1">
      <formula>AND(F59&lt;&gt;"",ISERROR(MATCH(F59,index_job_result_1,0)))</formula>
    </cfRule>
    <cfRule type="expression" dxfId="155" priority="83">
      <formula>F59&lt;&gt;""</formula>
    </cfRule>
  </conditionalFormatting>
  <conditionalFormatting sqref="F46">
    <cfRule type="expression" dxfId="154" priority="77">
      <formula>F46&lt;&gt;""</formula>
    </cfRule>
  </conditionalFormatting>
  <conditionalFormatting sqref="F306">
    <cfRule type="expression" dxfId="153" priority="74" stopIfTrue="1">
      <formula>AND(F306&lt;&gt;"",ISERROR(MATCH(F306,index_risk_type_1,0)))</formula>
    </cfRule>
    <cfRule type="expression" dxfId="152" priority="75">
      <formula>F306&lt;&gt;""</formula>
    </cfRule>
  </conditionalFormatting>
  <conditionalFormatting sqref="F309">
    <cfRule type="expression" dxfId="151" priority="72" stopIfTrue="1">
      <formula>AND(F309&lt;&gt;"",ISERROR(MATCH(F309,index_risk_damage_type_1,0)))</formula>
    </cfRule>
    <cfRule type="expression" dxfId="150" priority="73">
      <formula>F309&lt;&gt;""</formula>
    </cfRule>
  </conditionalFormatting>
  <conditionalFormatting sqref="F312">
    <cfRule type="expression" dxfId="149" priority="70" stopIfTrue="1">
      <formula>AND(F312&lt;&gt;"",ISERROR(MATCH(F312,index_stages_1,0)))</formula>
    </cfRule>
    <cfRule type="expression" dxfId="148" priority="71">
      <formula>F312&lt;&gt;""</formula>
    </cfRule>
  </conditionalFormatting>
  <conditionalFormatting sqref="F315">
    <cfRule type="expression" dxfId="147" priority="68" stopIfTrue="1">
      <formula>AND(F315&lt;&gt;"",ISERROR(MATCH(F315,_calculated_items,0)))</formula>
    </cfRule>
    <cfRule type="expression" dxfId="146" priority="69">
      <formula>F315&lt;&gt;""</formula>
    </cfRule>
  </conditionalFormatting>
  <conditionalFormatting sqref="F318">
    <cfRule type="expression" dxfId="145" priority="66" stopIfTrue="1">
      <formula>AND(F318&lt;&gt;"",ISERROR(MATCH(F318,index_influence_type_2,0)))</formula>
    </cfRule>
    <cfRule type="expression" dxfId="144" priority="67">
      <formula>F318&lt;&gt;""</formula>
    </cfRule>
  </conditionalFormatting>
  <conditionalFormatting sqref="F324">
    <cfRule type="expression" dxfId="143" priority="64" stopIfTrue="1">
      <formula>AND(F324&lt;&gt;"",ISERROR(MATCH(F324,index_risk_severity_1,0)))</formula>
    </cfRule>
    <cfRule type="expression" dxfId="142" priority="65">
      <formula>F324&lt;&gt;""</formula>
    </cfRule>
  </conditionalFormatting>
  <conditionalFormatting sqref="F327">
    <cfRule type="expression" dxfId="141" priority="62" stopIfTrue="1">
      <formula>AND(F327&lt;&gt;"",ISERROR(MATCH(F327,index_risk_probability_1,0)))</formula>
    </cfRule>
    <cfRule type="expression" dxfId="140" priority="63">
      <formula>F327&lt;&gt;""</formula>
    </cfRule>
  </conditionalFormatting>
  <conditionalFormatting sqref="F321">
    <cfRule type="expression" dxfId="139" priority="61">
      <formula>AND(F321&lt;&gt;"",F321&lt;&gt;"Поле для ввода степени изменения показателя от реализации риска")</formula>
    </cfRule>
  </conditionalFormatting>
  <conditionalFormatting sqref="F303">
    <cfRule type="expression" dxfId="138" priority="60">
      <formula>AND(F303&lt;&gt;"",F303&lt;&gt;"Поле для ввода наименования риска")</formula>
    </cfRule>
  </conditionalFormatting>
  <conditionalFormatting sqref="F133">
    <cfRule type="expression" dxfId="137" priority="57" stopIfTrue="1">
      <formula>F133&lt;&gt;""</formula>
    </cfRule>
  </conditionalFormatting>
  <conditionalFormatting sqref="F139">
    <cfRule type="expression" dxfId="136" priority="56">
      <formula>AND(F139&lt;&gt;"",F139&lt;&gt;"Поле для ввода наименования компонента инновации")</formula>
    </cfRule>
  </conditionalFormatting>
  <conditionalFormatting sqref="F136">
    <cfRule type="expression" dxfId="135" priority="54" stopIfTrue="1">
      <formula>AND(F136&lt;&gt;"",ISERROR(MATCH(F136,OFFSET(index_product_type_2,MATCH(F133,index_product_type_1,0)-1,0,1,COUNTA(OFFSET(INDEX(index_product_type_1,MATCH(F133,index_product_type_1,0),1),0,1,1,50))),0)))</formula>
    </cfRule>
    <cfRule type="expression" dxfId="134" priority="55">
      <formula>F136&lt;&gt;""</formula>
    </cfRule>
  </conditionalFormatting>
  <conditionalFormatting sqref="F68">
    <cfRule type="expression" dxfId="133" priority="28" stopIfTrue="1">
      <formula>AND(F68&lt;&gt;"",ISERROR(MATCH(F68,index_intellectiual_region_1,0)))</formula>
    </cfRule>
    <cfRule type="expression" dxfId="132" priority="31">
      <formula>F68&lt;&gt;""</formula>
    </cfRule>
  </conditionalFormatting>
  <conditionalFormatting sqref="F66">
    <cfRule type="expression" dxfId="131" priority="29" stopIfTrue="1">
      <formula>AND(F66&lt;&gt;"",ISERROR(MATCH(F66,index_intellectual_property_1,0)))</formula>
    </cfRule>
    <cfRule type="expression" dxfId="130" priority="30">
      <formula>F66&lt;&gt;""</formula>
    </cfRule>
  </conditionalFormatting>
  <conditionalFormatting sqref="F145">
    <cfRule type="expression" dxfId="129" priority="14" stopIfTrue="1">
      <formula>AND(F145&lt;&gt;"",ISERROR(MATCH(F145,OFFSET(_index_component_items,0,1),0)))</formula>
    </cfRule>
    <cfRule type="expression" dxfId="128" priority="15">
      <formula>F145&lt;&gt;""</formula>
    </cfRule>
  </conditionalFormatting>
  <conditionalFormatting sqref="F154">
    <cfRule type="expression" dxfId="127" priority="12" stopIfTrue="1">
      <formula>AND(F154&lt;&gt;"",ISERROR(MATCH(F154,index_influence_type_1,0)))</formula>
    </cfRule>
    <cfRule type="expression" dxfId="126" priority="13">
      <formula>F154&lt;&gt;""</formula>
    </cfRule>
  </conditionalFormatting>
  <conditionalFormatting sqref="F151">
    <cfRule type="expression" dxfId="125" priority="10" stopIfTrue="1">
      <formula>AND(F151&lt;&gt;"",ISERROR(MATCH(F151,_calculated_items,0)))</formula>
    </cfRule>
    <cfRule type="expression" dxfId="124" priority="11">
      <formula>F151&lt;&gt;""</formula>
    </cfRule>
  </conditionalFormatting>
  <conditionalFormatting sqref="F157">
    <cfRule type="expression" dxfId="123" priority="9">
      <formula>AND(F157&lt;&gt;"",F157&lt;&gt;"Поле для ввода степени зависимости показателя (%)")</formula>
    </cfRule>
  </conditionalFormatting>
  <conditionalFormatting sqref="F205">
    <cfRule type="expression" dxfId="122" priority="3" stopIfTrue="1">
      <formula>AND(F205&lt;&gt;"",ISERROR(MATCH(F205,index_job_type_0,0)))</formula>
    </cfRule>
    <cfRule type="expression" dxfId="121" priority="4">
      <formula>F205&lt;&gt;""</formula>
    </cfRule>
  </conditionalFormatting>
  <conditionalFormatting sqref="F202">
    <cfRule type="expression" dxfId="120" priority="2">
      <formula>AND(F202&lt;&gt;"",F202&lt;&gt;"Поле для ввода наименования организации")</formula>
    </cfRule>
  </conditionalFormatting>
  <conditionalFormatting sqref="F208">
    <cfRule type="expression" dxfId="119" priority="1">
      <formula>AND(F208&lt;&gt;"",F208&lt;&gt;"Поле для самостоятельного ввода стоимости работы")</formula>
    </cfRule>
  </conditionalFormatting>
  <dataValidations count="33">
    <dataValidation type="list" allowBlank="1" showInputMessage="1" sqref="F104">
      <formula1>index_process_1</formula1>
    </dataValidation>
    <dataValidation type="list" allowBlank="1" showInputMessage="1" sqref="F107">
      <formula1>index_process_2</formula1>
    </dataValidation>
    <dataValidation type="list" allowBlank="1" showInputMessage="1" sqref="F110">
      <formula1>index_process_3</formula1>
    </dataValidation>
    <dataValidation type="list" allowBlank="1" showInputMessage="1" sqref="F116">
      <formula1>index_process_5</formula1>
    </dataValidation>
    <dataValidation type="list" allowBlank="1" showInputMessage="1" sqref="F83">
      <formula1>index_product_purpose_1</formula1>
    </dataValidation>
    <dataValidation type="list" allowBlank="1" showInputMessage="1" showErrorMessage="1" sqref="F235">
      <formula1>index_implementation_volume_type_1</formula1>
    </dataValidation>
    <dataValidation type="list" allowBlank="1" showInputMessage="1" sqref="F238">
      <formula1>index_implementation_object_type_1</formula1>
    </dataValidation>
    <dataValidation type="list" allowBlank="1" showInputMessage="1" showErrorMessage="1" sqref="F232">
      <formula1>index_commercialization_type_1</formula1>
    </dataValidation>
    <dataValidation type="list" allowBlank="1" showInputMessage="1" sqref="F43">
      <formula1>index_enterprise_type_1</formula1>
    </dataValidation>
    <dataValidation type="list" allowBlank="1" showInputMessage="1" sqref="F113">
      <formula1>index_process_4</formula1>
    </dataValidation>
    <dataValidation type="list" allowBlank="1" showInputMessage="1" showErrorMessage="1" sqref="F80">
      <formula1>index_product_type_0</formula1>
    </dataValidation>
    <dataValidation type="list" allowBlank="1" showInputMessage="1" showErrorMessage="1" sqref="F9">
      <formula1>index_project_type_1</formula1>
    </dataValidation>
    <dataValidation type="list" allowBlank="1" showInputMessage="1" sqref="F52">
      <formula1>index_stage_1</formula1>
    </dataValidation>
    <dataValidation type="list" allowBlank="1" showInputMessage="1" showErrorMessage="1" sqref="F217 F59">
      <formula1>index_job_result_1</formula1>
    </dataValidation>
    <dataValidation type="list" allowBlank="1" showInputMessage="1" sqref="F183">
      <formula1>index_subsidiary_1</formula1>
    </dataValidation>
    <dataValidation type="list" allowBlank="1" showInputMessage="1" showErrorMessage="1" sqref="F190">
      <formula1>index_job_type_1</formula1>
    </dataValidation>
    <dataValidation type="list" allowBlank="1" showInputMessage="1" sqref="F17">
      <formula1>index_innovation_direction_1</formula1>
    </dataValidation>
    <dataValidation type="list" allowBlank="1" showInputMessage="1" sqref="F90">
      <formula1>index_innovation_effect_1</formula1>
    </dataValidation>
    <dataValidation type="list" allowBlank="1" showInputMessage="1" showErrorMessage="1" sqref="F46">
      <formula1>"Да,Нет"</formula1>
    </dataValidation>
    <dataValidation type="list" allowBlank="1" showInputMessage="1" showErrorMessage="1" sqref="F315 F151">
      <formula1>_calculated_items</formula1>
    </dataValidation>
    <dataValidation type="list" allowBlank="1" showInputMessage="1" showErrorMessage="1" sqref="F318">
      <formula1>index_influence_type_2</formula1>
    </dataValidation>
    <dataValidation type="list" allowBlank="1" showInputMessage="1" sqref="F309">
      <formula1>index_risk_damage_type_1</formula1>
    </dataValidation>
    <dataValidation type="list" allowBlank="1" showInputMessage="1" showErrorMessage="1" sqref="F306">
      <formula1>index_risk_type_1</formula1>
    </dataValidation>
    <dataValidation type="list" allowBlank="1" showInputMessage="1" showErrorMessage="1" sqref="F327">
      <formula1>index_risk_probability_1</formula1>
    </dataValidation>
    <dataValidation type="list" allowBlank="1" showInputMessage="1" showErrorMessage="1" sqref="F312">
      <formula1>index_stages_1</formula1>
    </dataValidation>
    <dataValidation type="list" allowBlank="1" showInputMessage="1" showErrorMessage="1" sqref="F324">
      <formula1>index_risk_severity_1</formula1>
    </dataValidation>
    <dataValidation type="list" allowBlank="1" showInputMessage="1" showErrorMessage="1" sqref="F133">
      <formula1>index_product_type_1</formula1>
    </dataValidation>
    <dataValidation type="list" allowBlank="1" showInputMessage="1" sqref="F136">
      <formula1>OFFSET(index_product_type_2,MATCH(F133,index_product_type_1,0)-1,0,1,COUNTA(OFFSET(INDEX(index_product_type_1,MATCH(F133,index_product_type_1,0),1),0,1,1,50)))</formula1>
    </dataValidation>
    <dataValidation type="list" allowBlank="1" showInputMessage="1" sqref="F68">
      <formula1>index_intellectiual_region_1</formula1>
    </dataValidation>
    <dataValidation type="list" allowBlank="1" showInputMessage="1" showErrorMessage="1" sqref="F66">
      <formula1>index_intellectual_property_1</formula1>
    </dataValidation>
    <dataValidation type="list" allowBlank="1" showInputMessage="1" sqref="F145">
      <formula1>IF($F$136="",$F$136,OFFSET(_index_component_items,MATCH($F$136,_index_component_items,0)-1,1,COUNTIF(_index_component_items,$F$136)))</formula1>
    </dataValidation>
    <dataValidation type="list" allowBlank="1" showInputMessage="1" sqref="F154">
      <formula1>index_influence_type_1</formula1>
    </dataValidation>
    <dataValidation type="list" allowBlank="1" showInputMessage="1" showErrorMessage="1" sqref="F205">
      <formula1>index_job_type_0</formula1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>
    <oddHeader xml:space="preserve">&amp;LПроект: </oddHeader>
    <oddFooter>&amp;R&amp;P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639"/>
  <sheetViews>
    <sheetView topLeftCell="A606" workbookViewId="0">
      <selection activeCell="B426" sqref="B426"/>
    </sheetView>
  </sheetViews>
  <sheetFormatPr defaultRowHeight="15" x14ac:dyDescent="0.25"/>
  <cols>
    <col min="1" max="1" width="32.140625" customWidth="1"/>
  </cols>
  <sheetData>
    <row r="1" spans="1:2" x14ac:dyDescent="0.25">
      <c r="A1" t="s">
        <v>1275</v>
      </c>
      <c r="B1" t="s">
        <v>1136</v>
      </c>
    </row>
    <row r="2" spans="1:2" x14ac:dyDescent="0.25">
      <c r="A2" t="s">
        <v>1275</v>
      </c>
      <c r="B2" t="s">
        <v>1137</v>
      </c>
    </row>
    <row r="3" spans="1:2" x14ac:dyDescent="0.25">
      <c r="A3" t="s">
        <v>1275</v>
      </c>
      <c r="B3" t="s">
        <v>1138</v>
      </c>
    </row>
    <row r="4" spans="1:2" x14ac:dyDescent="0.25">
      <c r="A4" t="s">
        <v>1275</v>
      </c>
      <c r="B4" t="s">
        <v>1139</v>
      </c>
    </row>
    <row r="5" spans="1:2" x14ac:dyDescent="0.25">
      <c r="A5" t="s">
        <v>1275</v>
      </c>
      <c r="B5" t="s">
        <v>1140</v>
      </c>
    </row>
    <row r="6" spans="1:2" x14ac:dyDescent="0.25">
      <c r="A6" t="s">
        <v>203</v>
      </c>
      <c r="B6" t="s">
        <v>1317</v>
      </c>
    </row>
    <row r="7" spans="1:2" x14ac:dyDescent="0.25">
      <c r="A7" t="s">
        <v>203</v>
      </c>
      <c r="B7" t="s">
        <v>1141</v>
      </c>
    </row>
    <row r="8" spans="1:2" x14ac:dyDescent="0.25">
      <c r="A8" t="s">
        <v>203</v>
      </c>
      <c r="B8" t="s">
        <v>1142</v>
      </c>
    </row>
    <row r="9" spans="1:2" x14ac:dyDescent="0.25">
      <c r="A9" t="s">
        <v>203</v>
      </c>
      <c r="B9" t="s">
        <v>1143</v>
      </c>
    </row>
    <row r="10" spans="1:2" x14ac:dyDescent="0.25">
      <c r="A10" t="s">
        <v>203</v>
      </c>
      <c r="B10" t="s">
        <v>1144</v>
      </c>
    </row>
    <row r="11" spans="1:2" x14ac:dyDescent="0.25">
      <c r="A11" t="s">
        <v>203</v>
      </c>
      <c r="B11" t="s">
        <v>1306</v>
      </c>
    </row>
    <row r="12" spans="1:2" x14ac:dyDescent="0.25">
      <c r="A12" t="s">
        <v>203</v>
      </c>
      <c r="B12" t="s">
        <v>1145</v>
      </c>
    </row>
    <row r="13" spans="1:2" x14ac:dyDescent="0.25">
      <c r="A13" t="s">
        <v>203</v>
      </c>
      <c r="B13" t="s">
        <v>1146</v>
      </c>
    </row>
    <row r="14" spans="1:2" x14ac:dyDescent="0.25">
      <c r="A14" t="s">
        <v>203</v>
      </c>
      <c r="B14" t="s">
        <v>1147</v>
      </c>
    </row>
    <row r="15" spans="1:2" x14ac:dyDescent="0.25">
      <c r="A15" t="s">
        <v>203</v>
      </c>
      <c r="B15" t="s">
        <v>1148</v>
      </c>
    </row>
    <row r="16" spans="1:2" x14ac:dyDescent="0.25">
      <c r="A16" t="s">
        <v>203</v>
      </c>
      <c r="B16" t="s">
        <v>1149</v>
      </c>
    </row>
    <row r="17" spans="1:2" x14ac:dyDescent="0.25">
      <c r="A17" t="s">
        <v>203</v>
      </c>
      <c r="B17" t="s">
        <v>1150</v>
      </c>
    </row>
    <row r="18" spans="1:2" x14ac:dyDescent="0.25">
      <c r="A18" t="s">
        <v>203</v>
      </c>
      <c r="B18" t="s">
        <v>1307</v>
      </c>
    </row>
    <row r="19" spans="1:2" x14ac:dyDescent="0.25">
      <c r="A19" t="s">
        <v>203</v>
      </c>
      <c r="B19" t="s">
        <v>1308</v>
      </c>
    </row>
    <row r="20" spans="1:2" x14ac:dyDescent="0.25">
      <c r="A20" t="s">
        <v>203</v>
      </c>
      <c r="B20" t="s">
        <v>1151</v>
      </c>
    </row>
    <row r="21" spans="1:2" x14ac:dyDescent="0.25">
      <c r="A21" t="s">
        <v>203</v>
      </c>
      <c r="B21" t="s">
        <v>1152</v>
      </c>
    </row>
    <row r="22" spans="1:2" x14ac:dyDescent="0.25">
      <c r="A22" t="s">
        <v>203</v>
      </c>
      <c r="B22" t="s">
        <v>1153</v>
      </c>
    </row>
    <row r="23" spans="1:2" x14ac:dyDescent="0.25">
      <c r="A23" t="s">
        <v>203</v>
      </c>
      <c r="B23" t="s">
        <v>1154</v>
      </c>
    </row>
    <row r="24" spans="1:2" x14ac:dyDescent="0.25">
      <c r="A24" t="s">
        <v>203</v>
      </c>
      <c r="B24" t="s">
        <v>1309</v>
      </c>
    </row>
    <row r="25" spans="1:2" x14ac:dyDescent="0.25">
      <c r="A25" t="s">
        <v>203</v>
      </c>
      <c r="B25" t="s">
        <v>1156</v>
      </c>
    </row>
    <row r="26" spans="1:2" x14ac:dyDescent="0.25">
      <c r="A26" t="s">
        <v>203</v>
      </c>
      <c r="B26" t="s">
        <v>1157</v>
      </c>
    </row>
    <row r="27" spans="1:2" x14ac:dyDescent="0.25">
      <c r="A27" t="s">
        <v>203</v>
      </c>
      <c r="B27" t="s">
        <v>1158</v>
      </c>
    </row>
    <row r="28" spans="1:2" x14ac:dyDescent="0.25">
      <c r="A28" t="s">
        <v>203</v>
      </c>
      <c r="B28" t="s">
        <v>1159</v>
      </c>
    </row>
    <row r="29" spans="1:2" x14ac:dyDescent="0.25">
      <c r="A29" t="s">
        <v>203</v>
      </c>
      <c r="B29" t="s">
        <v>1140</v>
      </c>
    </row>
    <row r="30" spans="1:2" x14ac:dyDescent="0.25">
      <c r="A30" t="s">
        <v>203</v>
      </c>
      <c r="B30" t="s">
        <v>1160</v>
      </c>
    </row>
    <row r="31" spans="1:2" x14ac:dyDescent="0.25">
      <c r="A31" t="s">
        <v>203</v>
      </c>
      <c r="B31" t="s">
        <v>1161</v>
      </c>
    </row>
    <row r="32" spans="1:2" x14ac:dyDescent="0.25">
      <c r="A32" t="s">
        <v>203</v>
      </c>
      <c r="B32" t="s">
        <v>1162</v>
      </c>
    </row>
    <row r="33" spans="1:2" x14ac:dyDescent="0.25">
      <c r="A33" t="s">
        <v>123</v>
      </c>
      <c r="B33" t="s">
        <v>1163</v>
      </c>
    </row>
    <row r="34" spans="1:2" x14ac:dyDescent="0.25">
      <c r="A34" t="s">
        <v>123</v>
      </c>
      <c r="B34" t="s">
        <v>1296</v>
      </c>
    </row>
    <row r="35" spans="1:2" x14ac:dyDescent="0.25">
      <c r="A35" t="s">
        <v>123</v>
      </c>
      <c r="B35" t="s">
        <v>1143</v>
      </c>
    </row>
    <row r="36" spans="1:2" x14ac:dyDescent="0.25">
      <c r="A36" t="s">
        <v>123</v>
      </c>
      <c r="B36" t="s">
        <v>1165</v>
      </c>
    </row>
    <row r="37" spans="1:2" x14ac:dyDescent="0.25">
      <c r="A37" t="s">
        <v>123</v>
      </c>
      <c r="B37" t="s">
        <v>1166</v>
      </c>
    </row>
    <row r="38" spans="1:2" x14ac:dyDescent="0.25">
      <c r="A38" t="s">
        <v>123</v>
      </c>
      <c r="B38" t="s">
        <v>1167</v>
      </c>
    </row>
    <row r="39" spans="1:2" x14ac:dyDescent="0.25">
      <c r="A39" t="s">
        <v>123</v>
      </c>
      <c r="B39" t="s">
        <v>1168</v>
      </c>
    </row>
    <row r="40" spans="1:2" x14ac:dyDescent="0.25">
      <c r="A40" t="s">
        <v>123</v>
      </c>
      <c r="B40" t="s">
        <v>1169</v>
      </c>
    </row>
    <row r="41" spans="1:2" x14ac:dyDescent="0.25">
      <c r="A41" t="s">
        <v>123</v>
      </c>
      <c r="B41" t="s">
        <v>1170</v>
      </c>
    </row>
    <row r="42" spans="1:2" x14ac:dyDescent="0.25">
      <c r="A42" t="s">
        <v>123</v>
      </c>
      <c r="B42" t="s">
        <v>1171</v>
      </c>
    </row>
    <row r="43" spans="1:2" x14ac:dyDescent="0.25">
      <c r="A43" t="s">
        <v>123</v>
      </c>
      <c r="B43" t="s">
        <v>1172</v>
      </c>
    </row>
    <row r="44" spans="1:2" x14ac:dyDescent="0.25">
      <c r="A44" t="s">
        <v>123</v>
      </c>
      <c r="B44" t="s">
        <v>1173</v>
      </c>
    </row>
    <row r="45" spans="1:2" x14ac:dyDescent="0.25">
      <c r="A45" t="s">
        <v>123</v>
      </c>
      <c r="B45" t="s">
        <v>1174</v>
      </c>
    </row>
    <row r="46" spans="1:2" x14ac:dyDescent="0.25">
      <c r="A46" t="s">
        <v>123</v>
      </c>
      <c r="B46" t="s">
        <v>1175</v>
      </c>
    </row>
    <row r="47" spans="1:2" x14ac:dyDescent="0.25">
      <c r="A47" t="s">
        <v>123</v>
      </c>
      <c r="B47" t="s">
        <v>1176</v>
      </c>
    </row>
    <row r="48" spans="1:2" x14ac:dyDescent="0.25">
      <c r="A48" t="s">
        <v>123</v>
      </c>
      <c r="B48" t="s">
        <v>1177</v>
      </c>
    </row>
    <row r="49" spans="1:2" x14ac:dyDescent="0.25">
      <c r="A49" t="s">
        <v>123</v>
      </c>
      <c r="B49" t="s">
        <v>1312</v>
      </c>
    </row>
    <row r="50" spans="1:2" x14ac:dyDescent="0.25">
      <c r="A50" t="s">
        <v>123</v>
      </c>
      <c r="B50" t="s">
        <v>1178</v>
      </c>
    </row>
    <row r="51" spans="1:2" x14ac:dyDescent="0.25">
      <c r="A51" t="s">
        <v>123</v>
      </c>
      <c r="B51" t="s">
        <v>1152</v>
      </c>
    </row>
    <row r="52" spans="1:2" x14ac:dyDescent="0.25">
      <c r="A52" t="s">
        <v>123</v>
      </c>
      <c r="B52" t="s">
        <v>1153</v>
      </c>
    </row>
    <row r="53" spans="1:2" x14ac:dyDescent="0.25">
      <c r="A53" t="s">
        <v>123</v>
      </c>
      <c r="B53" t="s">
        <v>1154</v>
      </c>
    </row>
    <row r="54" spans="1:2" x14ac:dyDescent="0.25">
      <c r="A54" t="s">
        <v>123</v>
      </c>
      <c r="B54" t="s">
        <v>1309</v>
      </c>
    </row>
    <row r="55" spans="1:2" x14ac:dyDescent="0.25">
      <c r="A55" t="s">
        <v>123</v>
      </c>
      <c r="B55" t="s">
        <v>1179</v>
      </c>
    </row>
    <row r="56" spans="1:2" x14ac:dyDescent="0.25">
      <c r="A56" t="s">
        <v>123</v>
      </c>
      <c r="B56" t="s">
        <v>1180</v>
      </c>
    </row>
    <row r="57" spans="1:2" x14ac:dyDescent="0.25">
      <c r="A57" t="s">
        <v>123</v>
      </c>
      <c r="B57" t="s">
        <v>1318</v>
      </c>
    </row>
    <row r="58" spans="1:2" x14ac:dyDescent="0.25">
      <c r="A58" t="s">
        <v>123</v>
      </c>
      <c r="B58" t="s">
        <v>1159</v>
      </c>
    </row>
    <row r="59" spans="1:2" x14ac:dyDescent="0.25">
      <c r="A59" t="s">
        <v>123</v>
      </c>
      <c r="B59" t="s">
        <v>1181</v>
      </c>
    </row>
    <row r="60" spans="1:2" x14ac:dyDescent="0.25">
      <c r="A60" t="s">
        <v>123</v>
      </c>
      <c r="B60" t="s">
        <v>1182</v>
      </c>
    </row>
    <row r="61" spans="1:2" x14ac:dyDescent="0.25">
      <c r="A61" t="s">
        <v>123</v>
      </c>
      <c r="B61" t="s">
        <v>1183</v>
      </c>
    </row>
    <row r="62" spans="1:2" x14ac:dyDescent="0.25">
      <c r="A62" t="s">
        <v>123</v>
      </c>
      <c r="B62" t="s">
        <v>1184</v>
      </c>
    </row>
    <row r="63" spans="1:2" x14ac:dyDescent="0.25">
      <c r="A63" t="s">
        <v>123</v>
      </c>
      <c r="B63" t="s">
        <v>1140</v>
      </c>
    </row>
    <row r="64" spans="1:2" x14ac:dyDescent="0.25">
      <c r="A64" t="s">
        <v>123</v>
      </c>
      <c r="B64" t="s">
        <v>1162</v>
      </c>
    </row>
    <row r="65" spans="1:2" x14ac:dyDescent="0.25">
      <c r="A65" t="s">
        <v>204</v>
      </c>
      <c r="B65" t="s">
        <v>1172</v>
      </c>
    </row>
    <row r="66" spans="1:2" x14ac:dyDescent="0.25">
      <c r="A66" t="s">
        <v>204</v>
      </c>
      <c r="B66" t="s">
        <v>1185</v>
      </c>
    </row>
    <row r="67" spans="1:2" x14ac:dyDescent="0.25">
      <c r="A67" t="s">
        <v>204</v>
      </c>
      <c r="B67" t="s">
        <v>1173</v>
      </c>
    </row>
    <row r="68" spans="1:2" x14ac:dyDescent="0.25">
      <c r="A68" t="s">
        <v>204</v>
      </c>
      <c r="B68" t="s">
        <v>1174</v>
      </c>
    </row>
    <row r="69" spans="1:2" x14ac:dyDescent="0.25">
      <c r="A69" t="s">
        <v>204</v>
      </c>
      <c r="B69" t="s">
        <v>1175</v>
      </c>
    </row>
    <row r="70" spans="1:2" x14ac:dyDescent="0.25">
      <c r="A70" t="s">
        <v>204</v>
      </c>
      <c r="B70" t="s">
        <v>1176</v>
      </c>
    </row>
    <row r="71" spans="1:2" x14ac:dyDescent="0.25">
      <c r="A71" t="s">
        <v>204</v>
      </c>
      <c r="B71" t="s">
        <v>1177</v>
      </c>
    </row>
    <row r="72" spans="1:2" x14ac:dyDescent="0.25">
      <c r="A72" t="s">
        <v>204</v>
      </c>
      <c r="B72" t="s">
        <v>1312</v>
      </c>
    </row>
    <row r="73" spans="1:2" x14ac:dyDescent="0.25">
      <c r="A73" t="s">
        <v>204</v>
      </c>
      <c r="B73" t="s">
        <v>1178</v>
      </c>
    </row>
    <row r="74" spans="1:2" x14ac:dyDescent="0.25">
      <c r="A74" t="s">
        <v>204</v>
      </c>
      <c r="B74" t="s">
        <v>1152</v>
      </c>
    </row>
    <row r="75" spans="1:2" x14ac:dyDescent="0.25">
      <c r="A75" t="s">
        <v>204</v>
      </c>
      <c r="B75" t="s">
        <v>1153</v>
      </c>
    </row>
    <row r="76" spans="1:2" x14ac:dyDescent="0.25">
      <c r="A76" t="s">
        <v>204</v>
      </c>
      <c r="B76" t="s">
        <v>1154</v>
      </c>
    </row>
    <row r="77" spans="1:2" x14ac:dyDescent="0.25">
      <c r="A77" t="s">
        <v>204</v>
      </c>
      <c r="B77" t="s">
        <v>1309</v>
      </c>
    </row>
    <row r="78" spans="1:2" x14ac:dyDescent="0.25">
      <c r="A78" t="s">
        <v>204</v>
      </c>
      <c r="B78" t="s">
        <v>1156</v>
      </c>
    </row>
    <row r="79" spans="1:2" x14ac:dyDescent="0.25">
      <c r="A79" t="s">
        <v>204</v>
      </c>
      <c r="B79" t="s">
        <v>1186</v>
      </c>
    </row>
    <row r="80" spans="1:2" x14ac:dyDescent="0.25">
      <c r="A80" t="s">
        <v>204</v>
      </c>
      <c r="B80" t="s">
        <v>1187</v>
      </c>
    </row>
    <row r="81" spans="1:2" x14ac:dyDescent="0.25">
      <c r="A81" t="s">
        <v>204</v>
      </c>
      <c r="B81" t="s">
        <v>1188</v>
      </c>
    </row>
    <row r="82" spans="1:2" x14ac:dyDescent="0.25">
      <c r="A82" t="s">
        <v>204</v>
      </c>
      <c r="B82" t="s">
        <v>1159</v>
      </c>
    </row>
    <row r="83" spans="1:2" x14ac:dyDescent="0.25">
      <c r="A83" t="s">
        <v>204</v>
      </c>
      <c r="B83" t="s">
        <v>1140</v>
      </c>
    </row>
    <row r="84" spans="1:2" x14ac:dyDescent="0.25">
      <c r="A84" t="s">
        <v>205</v>
      </c>
      <c r="B84" t="s">
        <v>1172</v>
      </c>
    </row>
    <row r="85" spans="1:2" x14ac:dyDescent="0.25">
      <c r="A85" t="s">
        <v>205</v>
      </c>
      <c r="B85" t="s">
        <v>1189</v>
      </c>
    </row>
    <row r="86" spans="1:2" x14ac:dyDescent="0.25">
      <c r="A86" t="s">
        <v>205</v>
      </c>
      <c r="B86" t="s">
        <v>1190</v>
      </c>
    </row>
    <row r="87" spans="1:2" x14ac:dyDescent="0.25">
      <c r="A87" t="s">
        <v>205</v>
      </c>
      <c r="B87" t="s">
        <v>1191</v>
      </c>
    </row>
    <row r="88" spans="1:2" x14ac:dyDescent="0.25">
      <c r="A88" t="s">
        <v>205</v>
      </c>
      <c r="B88" t="s">
        <v>1192</v>
      </c>
    </row>
    <row r="89" spans="1:2" x14ac:dyDescent="0.25">
      <c r="A89" t="s">
        <v>205</v>
      </c>
      <c r="B89" t="s">
        <v>1193</v>
      </c>
    </row>
    <row r="90" spans="1:2" x14ac:dyDescent="0.25">
      <c r="A90" t="s">
        <v>205</v>
      </c>
      <c r="B90" t="s">
        <v>1194</v>
      </c>
    </row>
    <row r="91" spans="1:2" x14ac:dyDescent="0.25">
      <c r="A91" t="s">
        <v>205</v>
      </c>
      <c r="B91" t="s">
        <v>1178</v>
      </c>
    </row>
    <row r="92" spans="1:2" x14ac:dyDescent="0.25">
      <c r="A92" t="s">
        <v>205</v>
      </c>
      <c r="B92" t="s">
        <v>1152</v>
      </c>
    </row>
    <row r="93" spans="1:2" x14ac:dyDescent="0.25">
      <c r="A93" t="s">
        <v>205</v>
      </c>
      <c r="B93" t="s">
        <v>1153</v>
      </c>
    </row>
    <row r="94" spans="1:2" x14ac:dyDescent="0.25">
      <c r="A94" t="s">
        <v>205</v>
      </c>
      <c r="B94" t="s">
        <v>1309</v>
      </c>
    </row>
    <row r="95" spans="1:2" x14ac:dyDescent="0.25">
      <c r="A95" t="s">
        <v>205</v>
      </c>
      <c r="B95" t="s">
        <v>1156</v>
      </c>
    </row>
    <row r="96" spans="1:2" x14ac:dyDescent="0.25">
      <c r="A96" t="s">
        <v>205</v>
      </c>
      <c r="B96" t="s">
        <v>1186</v>
      </c>
    </row>
    <row r="97" spans="1:2" x14ac:dyDescent="0.25">
      <c r="A97" t="s">
        <v>205</v>
      </c>
      <c r="B97" t="s">
        <v>1187</v>
      </c>
    </row>
    <row r="98" spans="1:2" x14ac:dyDescent="0.25">
      <c r="A98" t="s">
        <v>205</v>
      </c>
      <c r="B98" t="s">
        <v>1195</v>
      </c>
    </row>
    <row r="99" spans="1:2" x14ac:dyDescent="0.25">
      <c r="A99" t="s">
        <v>205</v>
      </c>
      <c r="B99" t="s">
        <v>1159</v>
      </c>
    </row>
    <row r="100" spans="1:2" x14ac:dyDescent="0.25">
      <c r="A100" t="s">
        <v>205</v>
      </c>
      <c r="B100" t="s">
        <v>1140</v>
      </c>
    </row>
    <row r="101" spans="1:2" x14ac:dyDescent="0.25">
      <c r="A101" t="s">
        <v>206</v>
      </c>
      <c r="B101" t="s">
        <v>1319</v>
      </c>
    </row>
    <row r="102" spans="1:2" x14ac:dyDescent="0.25">
      <c r="A102" t="s">
        <v>206</v>
      </c>
      <c r="B102" t="s">
        <v>1141</v>
      </c>
    </row>
    <row r="103" spans="1:2" x14ac:dyDescent="0.25">
      <c r="A103" t="s">
        <v>206</v>
      </c>
      <c r="B103" t="s">
        <v>1142</v>
      </c>
    </row>
    <row r="104" spans="1:2" x14ac:dyDescent="0.25">
      <c r="A104" t="s">
        <v>206</v>
      </c>
      <c r="B104" t="s">
        <v>1143</v>
      </c>
    </row>
    <row r="105" spans="1:2" x14ac:dyDescent="0.25">
      <c r="A105" t="s">
        <v>206</v>
      </c>
      <c r="B105" t="s">
        <v>1165</v>
      </c>
    </row>
    <row r="106" spans="1:2" x14ac:dyDescent="0.25">
      <c r="A106" t="s">
        <v>206</v>
      </c>
      <c r="B106" t="s">
        <v>1166</v>
      </c>
    </row>
    <row r="107" spans="1:2" x14ac:dyDescent="0.25">
      <c r="A107" t="s">
        <v>206</v>
      </c>
      <c r="B107" t="s">
        <v>1167</v>
      </c>
    </row>
    <row r="108" spans="1:2" x14ac:dyDescent="0.25">
      <c r="A108" t="s">
        <v>206</v>
      </c>
      <c r="B108" t="s">
        <v>1168</v>
      </c>
    </row>
    <row r="109" spans="1:2" x14ac:dyDescent="0.25">
      <c r="A109" t="s">
        <v>206</v>
      </c>
      <c r="B109" t="s">
        <v>1169</v>
      </c>
    </row>
    <row r="110" spans="1:2" x14ac:dyDescent="0.25">
      <c r="A110" t="s">
        <v>206</v>
      </c>
      <c r="B110" t="s">
        <v>1170</v>
      </c>
    </row>
    <row r="111" spans="1:2" x14ac:dyDescent="0.25">
      <c r="A111" t="s">
        <v>206</v>
      </c>
      <c r="B111" t="s">
        <v>1171</v>
      </c>
    </row>
    <row r="112" spans="1:2" x14ac:dyDescent="0.25">
      <c r="A112" t="s">
        <v>206</v>
      </c>
      <c r="B112" t="s">
        <v>1172</v>
      </c>
    </row>
    <row r="113" spans="1:2" x14ac:dyDescent="0.25">
      <c r="A113" t="s">
        <v>206</v>
      </c>
      <c r="B113" t="s">
        <v>1185</v>
      </c>
    </row>
    <row r="114" spans="1:2" x14ac:dyDescent="0.25">
      <c r="A114" t="s">
        <v>206</v>
      </c>
      <c r="B114" t="s">
        <v>1173</v>
      </c>
    </row>
    <row r="115" spans="1:2" x14ac:dyDescent="0.25">
      <c r="A115" t="s">
        <v>206</v>
      </c>
      <c r="B115" t="s">
        <v>1174</v>
      </c>
    </row>
    <row r="116" spans="1:2" x14ac:dyDescent="0.25">
      <c r="A116" t="s">
        <v>206</v>
      </c>
      <c r="B116" t="s">
        <v>1175</v>
      </c>
    </row>
    <row r="117" spans="1:2" x14ac:dyDescent="0.25">
      <c r="A117" t="s">
        <v>206</v>
      </c>
      <c r="B117" t="s">
        <v>1176</v>
      </c>
    </row>
    <row r="118" spans="1:2" x14ac:dyDescent="0.25">
      <c r="A118" t="s">
        <v>206</v>
      </c>
      <c r="B118" t="s">
        <v>1177</v>
      </c>
    </row>
    <row r="119" spans="1:2" x14ac:dyDescent="0.25">
      <c r="A119" t="s">
        <v>206</v>
      </c>
      <c r="B119" t="s">
        <v>1312</v>
      </c>
    </row>
    <row r="120" spans="1:2" x14ac:dyDescent="0.25">
      <c r="A120" t="s">
        <v>206</v>
      </c>
      <c r="B120" t="s">
        <v>1196</v>
      </c>
    </row>
    <row r="121" spans="1:2" x14ac:dyDescent="0.25">
      <c r="A121" t="s">
        <v>206</v>
      </c>
      <c r="B121" t="s">
        <v>1306</v>
      </c>
    </row>
    <row r="122" spans="1:2" x14ac:dyDescent="0.25">
      <c r="A122" t="s">
        <v>206</v>
      </c>
      <c r="B122" t="s">
        <v>1145</v>
      </c>
    </row>
    <row r="123" spans="1:2" x14ac:dyDescent="0.25">
      <c r="A123" t="s">
        <v>206</v>
      </c>
      <c r="B123" t="s">
        <v>1146</v>
      </c>
    </row>
    <row r="124" spans="1:2" x14ac:dyDescent="0.25">
      <c r="A124" t="s">
        <v>206</v>
      </c>
      <c r="B124" t="s">
        <v>1197</v>
      </c>
    </row>
    <row r="125" spans="1:2" x14ac:dyDescent="0.25">
      <c r="A125" t="s">
        <v>206</v>
      </c>
      <c r="B125" t="s">
        <v>1148</v>
      </c>
    </row>
    <row r="126" spans="1:2" x14ac:dyDescent="0.25">
      <c r="A126" t="s">
        <v>206</v>
      </c>
      <c r="B126" t="s">
        <v>1149</v>
      </c>
    </row>
    <row r="127" spans="1:2" x14ac:dyDescent="0.25">
      <c r="A127" t="s">
        <v>206</v>
      </c>
      <c r="B127" t="s">
        <v>1198</v>
      </c>
    </row>
    <row r="128" spans="1:2" x14ac:dyDescent="0.25">
      <c r="A128" t="s">
        <v>206</v>
      </c>
      <c r="B128" t="s">
        <v>1307</v>
      </c>
    </row>
    <row r="129" spans="1:2" x14ac:dyDescent="0.25">
      <c r="A129" t="s">
        <v>206</v>
      </c>
      <c r="B129" t="s">
        <v>1308</v>
      </c>
    </row>
    <row r="130" spans="1:2" x14ac:dyDescent="0.25">
      <c r="A130" t="s">
        <v>206</v>
      </c>
      <c r="B130" t="s">
        <v>1151</v>
      </c>
    </row>
    <row r="131" spans="1:2" x14ac:dyDescent="0.25">
      <c r="A131" t="s">
        <v>206</v>
      </c>
      <c r="B131" t="s">
        <v>1152</v>
      </c>
    </row>
    <row r="132" spans="1:2" x14ac:dyDescent="0.25">
      <c r="A132" t="s">
        <v>206</v>
      </c>
      <c r="B132" t="s">
        <v>1153</v>
      </c>
    </row>
    <row r="133" spans="1:2" x14ac:dyDescent="0.25">
      <c r="A133" t="s">
        <v>206</v>
      </c>
      <c r="B133" t="s">
        <v>1154</v>
      </c>
    </row>
    <row r="134" spans="1:2" x14ac:dyDescent="0.25">
      <c r="A134" t="s">
        <v>206</v>
      </c>
      <c r="B134" t="s">
        <v>1309</v>
      </c>
    </row>
    <row r="135" spans="1:2" x14ac:dyDescent="0.25">
      <c r="A135" t="s">
        <v>206</v>
      </c>
      <c r="B135" t="s">
        <v>1156</v>
      </c>
    </row>
    <row r="136" spans="1:2" x14ac:dyDescent="0.25">
      <c r="A136" t="s">
        <v>206</v>
      </c>
      <c r="B136" t="s">
        <v>1157</v>
      </c>
    </row>
    <row r="137" spans="1:2" x14ac:dyDescent="0.25">
      <c r="A137" t="s">
        <v>206</v>
      </c>
      <c r="B137" t="s">
        <v>1158</v>
      </c>
    </row>
    <row r="138" spans="1:2" x14ac:dyDescent="0.25">
      <c r="A138" t="s">
        <v>206</v>
      </c>
      <c r="B138" t="s">
        <v>1159</v>
      </c>
    </row>
    <row r="139" spans="1:2" x14ac:dyDescent="0.25">
      <c r="A139" t="s">
        <v>206</v>
      </c>
      <c r="B139" t="s">
        <v>1140</v>
      </c>
    </row>
    <row r="140" spans="1:2" x14ac:dyDescent="0.25">
      <c r="A140" t="s">
        <v>206</v>
      </c>
      <c r="B140" t="s">
        <v>1160</v>
      </c>
    </row>
    <row r="141" spans="1:2" x14ac:dyDescent="0.25">
      <c r="A141" t="s">
        <v>206</v>
      </c>
      <c r="B141" t="s">
        <v>1161</v>
      </c>
    </row>
    <row r="142" spans="1:2" x14ac:dyDescent="0.25">
      <c r="A142" t="s">
        <v>206</v>
      </c>
      <c r="B142" t="s">
        <v>1162</v>
      </c>
    </row>
    <row r="143" spans="1:2" x14ac:dyDescent="0.25">
      <c r="A143" t="s">
        <v>1131</v>
      </c>
      <c r="B143" t="s">
        <v>1165</v>
      </c>
    </row>
    <row r="144" spans="1:2" x14ac:dyDescent="0.25">
      <c r="A144" t="s">
        <v>1131</v>
      </c>
      <c r="B144" t="s">
        <v>1166</v>
      </c>
    </row>
    <row r="145" spans="1:2" x14ac:dyDescent="0.25">
      <c r="A145" t="s">
        <v>1131</v>
      </c>
      <c r="B145" t="s">
        <v>1167</v>
      </c>
    </row>
    <row r="146" spans="1:2" x14ac:dyDescent="0.25">
      <c r="A146" t="s">
        <v>1131</v>
      </c>
      <c r="B146" t="s">
        <v>1168</v>
      </c>
    </row>
    <row r="147" spans="1:2" x14ac:dyDescent="0.25">
      <c r="A147" t="s">
        <v>1131</v>
      </c>
      <c r="B147" t="s">
        <v>1169</v>
      </c>
    </row>
    <row r="148" spans="1:2" x14ac:dyDescent="0.25">
      <c r="A148" t="s">
        <v>1131</v>
      </c>
      <c r="B148" t="s">
        <v>1170</v>
      </c>
    </row>
    <row r="149" spans="1:2" x14ac:dyDescent="0.25">
      <c r="A149" t="s">
        <v>1131</v>
      </c>
      <c r="B149" t="s">
        <v>1171</v>
      </c>
    </row>
    <row r="150" spans="1:2" x14ac:dyDescent="0.25">
      <c r="A150" t="s">
        <v>1131</v>
      </c>
      <c r="B150" t="s">
        <v>1172</v>
      </c>
    </row>
    <row r="151" spans="1:2" x14ac:dyDescent="0.25">
      <c r="A151" t="s">
        <v>1131</v>
      </c>
      <c r="B151" t="s">
        <v>1189</v>
      </c>
    </row>
    <row r="152" spans="1:2" x14ac:dyDescent="0.25">
      <c r="A152" t="s">
        <v>1131</v>
      </c>
      <c r="B152" t="s">
        <v>1190</v>
      </c>
    </row>
    <row r="153" spans="1:2" x14ac:dyDescent="0.25">
      <c r="A153" t="s">
        <v>1131</v>
      </c>
      <c r="B153" t="s">
        <v>1191</v>
      </c>
    </row>
    <row r="154" spans="1:2" x14ac:dyDescent="0.25">
      <c r="A154" t="s">
        <v>1131</v>
      </c>
      <c r="B154" t="s">
        <v>1192</v>
      </c>
    </row>
    <row r="155" spans="1:2" x14ac:dyDescent="0.25">
      <c r="A155" t="s">
        <v>1131</v>
      </c>
      <c r="B155" t="s">
        <v>1193</v>
      </c>
    </row>
    <row r="156" spans="1:2" x14ac:dyDescent="0.25">
      <c r="A156" t="s">
        <v>1131</v>
      </c>
      <c r="B156" t="s">
        <v>1194</v>
      </c>
    </row>
    <row r="157" spans="1:2" x14ac:dyDescent="0.25">
      <c r="A157" t="s">
        <v>1131</v>
      </c>
      <c r="B157" t="s">
        <v>1173</v>
      </c>
    </row>
    <row r="158" spans="1:2" x14ac:dyDescent="0.25">
      <c r="A158" t="s">
        <v>1131</v>
      </c>
      <c r="B158" t="s">
        <v>1174</v>
      </c>
    </row>
    <row r="159" spans="1:2" x14ac:dyDescent="0.25">
      <c r="A159" t="s">
        <v>1131</v>
      </c>
      <c r="B159" t="s">
        <v>1175</v>
      </c>
    </row>
    <row r="160" spans="1:2" x14ac:dyDescent="0.25">
      <c r="A160" t="s">
        <v>1131</v>
      </c>
      <c r="B160" t="s">
        <v>1176</v>
      </c>
    </row>
    <row r="161" spans="1:2" x14ac:dyDescent="0.25">
      <c r="A161" t="s">
        <v>1131</v>
      </c>
      <c r="B161" t="s">
        <v>1177</v>
      </c>
    </row>
    <row r="162" spans="1:2" x14ac:dyDescent="0.25">
      <c r="A162" t="s">
        <v>1131</v>
      </c>
      <c r="B162" t="s">
        <v>1312</v>
      </c>
    </row>
    <row r="163" spans="1:2" x14ac:dyDescent="0.25">
      <c r="A163" t="s">
        <v>1131</v>
      </c>
      <c r="B163" t="s">
        <v>1196</v>
      </c>
    </row>
    <row r="164" spans="1:2" x14ac:dyDescent="0.25">
      <c r="A164" t="s">
        <v>1131</v>
      </c>
      <c r="B164" t="s">
        <v>1306</v>
      </c>
    </row>
    <row r="165" spans="1:2" x14ac:dyDescent="0.25">
      <c r="A165" t="s">
        <v>1131</v>
      </c>
      <c r="B165" t="s">
        <v>1145</v>
      </c>
    </row>
    <row r="166" spans="1:2" x14ac:dyDescent="0.25">
      <c r="A166" t="s">
        <v>1131</v>
      </c>
      <c r="B166" t="s">
        <v>1146</v>
      </c>
    </row>
    <row r="167" spans="1:2" x14ac:dyDescent="0.25">
      <c r="A167" t="s">
        <v>1131</v>
      </c>
      <c r="B167" t="s">
        <v>1197</v>
      </c>
    </row>
    <row r="168" spans="1:2" x14ac:dyDescent="0.25">
      <c r="A168" t="s">
        <v>1131</v>
      </c>
      <c r="B168" t="s">
        <v>1148</v>
      </c>
    </row>
    <row r="169" spans="1:2" x14ac:dyDescent="0.25">
      <c r="A169" t="s">
        <v>1131</v>
      </c>
      <c r="B169" t="s">
        <v>1149</v>
      </c>
    </row>
    <row r="170" spans="1:2" x14ac:dyDescent="0.25">
      <c r="A170" t="s">
        <v>1131</v>
      </c>
      <c r="B170" t="s">
        <v>1156</v>
      </c>
    </row>
    <row r="171" spans="1:2" x14ac:dyDescent="0.25">
      <c r="A171" t="s">
        <v>1131</v>
      </c>
      <c r="B171" t="s">
        <v>1199</v>
      </c>
    </row>
    <row r="172" spans="1:2" x14ac:dyDescent="0.25">
      <c r="A172" t="s">
        <v>1131</v>
      </c>
      <c r="B172" t="s">
        <v>1200</v>
      </c>
    </row>
    <row r="173" spans="1:2" x14ac:dyDescent="0.25">
      <c r="A173" t="s">
        <v>1131</v>
      </c>
      <c r="B173" t="s">
        <v>1159</v>
      </c>
    </row>
    <row r="174" spans="1:2" x14ac:dyDescent="0.25">
      <c r="A174" t="s">
        <v>1131</v>
      </c>
      <c r="B174" t="s">
        <v>1140</v>
      </c>
    </row>
    <row r="175" spans="1:2" x14ac:dyDescent="0.25">
      <c r="A175" t="s">
        <v>1131</v>
      </c>
      <c r="B175" t="s">
        <v>1160</v>
      </c>
    </row>
    <row r="176" spans="1:2" x14ac:dyDescent="0.25">
      <c r="A176" t="s">
        <v>1131</v>
      </c>
      <c r="B176" t="s">
        <v>1161</v>
      </c>
    </row>
    <row r="177" spans="1:2" x14ac:dyDescent="0.25">
      <c r="A177" t="s">
        <v>1132</v>
      </c>
      <c r="B177" t="s">
        <v>1316</v>
      </c>
    </row>
    <row r="178" spans="1:2" x14ac:dyDescent="0.25">
      <c r="A178" t="s">
        <v>1132</v>
      </c>
      <c r="B178" t="s">
        <v>1141</v>
      </c>
    </row>
    <row r="179" spans="1:2" x14ac:dyDescent="0.25">
      <c r="A179" t="s">
        <v>1132</v>
      </c>
      <c r="B179" t="s">
        <v>1142</v>
      </c>
    </row>
    <row r="180" spans="1:2" x14ac:dyDescent="0.25">
      <c r="A180" t="s">
        <v>1132</v>
      </c>
      <c r="B180" t="s">
        <v>1143</v>
      </c>
    </row>
    <row r="181" spans="1:2" x14ac:dyDescent="0.25">
      <c r="A181" t="s">
        <v>1132</v>
      </c>
      <c r="B181" t="s">
        <v>1201</v>
      </c>
    </row>
    <row r="182" spans="1:2" x14ac:dyDescent="0.25">
      <c r="A182" t="s">
        <v>1132</v>
      </c>
      <c r="B182" t="s">
        <v>1305</v>
      </c>
    </row>
    <row r="183" spans="1:2" x14ac:dyDescent="0.25">
      <c r="A183" t="s">
        <v>1132</v>
      </c>
      <c r="B183" t="s">
        <v>1202</v>
      </c>
    </row>
    <row r="184" spans="1:2" x14ac:dyDescent="0.25">
      <c r="A184" t="s">
        <v>1132</v>
      </c>
      <c r="B184" t="s">
        <v>1203</v>
      </c>
    </row>
    <row r="185" spans="1:2" x14ac:dyDescent="0.25">
      <c r="A185" t="s">
        <v>1132</v>
      </c>
      <c r="B185" t="s">
        <v>1306</v>
      </c>
    </row>
    <row r="186" spans="1:2" x14ac:dyDescent="0.25">
      <c r="A186" t="s">
        <v>1132</v>
      </c>
      <c r="B186" t="s">
        <v>1145</v>
      </c>
    </row>
    <row r="187" spans="1:2" x14ac:dyDescent="0.25">
      <c r="A187" t="s">
        <v>1132</v>
      </c>
      <c r="B187" t="s">
        <v>1146</v>
      </c>
    </row>
    <row r="188" spans="1:2" x14ac:dyDescent="0.25">
      <c r="A188" t="s">
        <v>1132</v>
      </c>
      <c r="B188" t="s">
        <v>1204</v>
      </c>
    </row>
    <row r="189" spans="1:2" x14ac:dyDescent="0.25">
      <c r="A189" t="s">
        <v>1132</v>
      </c>
      <c r="B189" t="s">
        <v>1148</v>
      </c>
    </row>
    <row r="190" spans="1:2" x14ac:dyDescent="0.25">
      <c r="A190" t="s">
        <v>1132</v>
      </c>
      <c r="B190" t="s">
        <v>1149</v>
      </c>
    </row>
    <row r="191" spans="1:2" x14ac:dyDescent="0.25">
      <c r="A191" t="s">
        <v>1132</v>
      </c>
      <c r="B191" t="s">
        <v>1205</v>
      </c>
    </row>
    <row r="192" spans="1:2" x14ac:dyDescent="0.25">
      <c r="A192" t="s">
        <v>1132</v>
      </c>
      <c r="B192" t="s">
        <v>1175</v>
      </c>
    </row>
    <row r="193" spans="1:6" x14ac:dyDescent="0.25">
      <c r="A193" t="s">
        <v>1132</v>
      </c>
      <c r="B193" t="s">
        <v>1194</v>
      </c>
    </row>
    <row r="194" spans="1:6" x14ac:dyDescent="0.25">
      <c r="A194" t="s">
        <v>1132</v>
      </c>
      <c r="B194" t="s">
        <v>1206</v>
      </c>
    </row>
    <row r="195" spans="1:6" x14ac:dyDescent="0.25">
      <c r="A195" t="s">
        <v>1132</v>
      </c>
      <c r="B195" t="s">
        <v>1207</v>
      </c>
    </row>
    <row r="196" spans="1:6" x14ac:dyDescent="0.25">
      <c r="A196" t="s">
        <v>1132</v>
      </c>
      <c r="B196" t="s">
        <v>1307</v>
      </c>
    </row>
    <row r="197" spans="1:6" x14ac:dyDescent="0.25">
      <c r="A197" t="s">
        <v>1132</v>
      </c>
      <c r="B197" t="s">
        <v>1308</v>
      </c>
    </row>
    <row r="198" spans="1:6" x14ac:dyDescent="0.25">
      <c r="A198" t="s">
        <v>1132</v>
      </c>
      <c r="B198" t="s">
        <v>1140</v>
      </c>
    </row>
    <row r="199" spans="1:6" x14ac:dyDescent="0.25">
      <c r="A199" t="s">
        <v>1132</v>
      </c>
      <c r="B199" t="s">
        <v>1160</v>
      </c>
    </row>
    <row r="200" spans="1:6" x14ac:dyDescent="0.25">
      <c r="A200" t="s">
        <v>1132</v>
      </c>
      <c r="B200" t="s">
        <v>1161</v>
      </c>
    </row>
    <row r="201" spans="1:6" x14ac:dyDescent="0.25">
      <c r="A201" s="219" t="s">
        <v>675</v>
      </c>
      <c r="B201" t="s">
        <v>1208</v>
      </c>
      <c r="E201" t="str">
        <f>"   " &amp; F201</f>
        <v xml:space="preserve">   Сырая нефть</v>
      </c>
      <c r="F201" s="220" t="s">
        <v>724</v>
      </c>
    </row>
    <row r="202" spans="1:6" x14ac:dyDescent="0.25">
      <c r="A202" s="219" t="s">
        <v>675</v>
      </c>
      <c r="B202" t="s">
        <v>1209</v>
      </c>
      <c r="E202" t="str">
        <f t="shared" ref="E202:E205" si="0">"   " &amp; F202</f>
        <v xml:space="preserve">   Попутный нефтяной газ</v>
      </c>
      <c r="F202" s="220" t="s">
        <v>725</v>
      </c>
    </row>
    <row r="203" spans="1:6" x14ac:dyDescent="0.25">
      <c r="A203" s="219" t="s">
        <v>675</v>
      </c>
      <c r="B203" t="s">
        <v>1210</v>
      </c>
      <c r="E203" t="str">
        <f t="shared" si="0"/>
        <v xml:space="preserve">   Продукты нефтепереработки</v>
      </c>
      <c r="F203" s="220" t="s">
        <v>726</v>
      </c>
    </row>
    <row r="204" spans="1:6" x14ac:dyDescent="0.25">
      <c r="A204" s="219" t="s">
        <v>675</v>
      </c>
      <c r="B204" t="s">
        <v>1152</v>
      </c>
      <c r="E204" t="str">
        <f t="shared" si="0"/>
        <v xml:space="preserve">   Продукты нефтехимии</v>
      </c>
      <c r="F204" s="220" t="s">
        <v>727</v>
      </c>
    </row>
    <row r="205" spans="1:6" x14ac:dyDescent="0.25">
      <c r="A205" s="219" t="s">
        <v>675</v>
      </c>
      <c r="B205" t="s">
        <v>1153</v>
      </c>
      <c r="E205" t="str">
        <f t="shared" si="0"/>
        <v xml:space="preserve">   Прочие сырье и материалы</v>
      </c>
      <c r="F205" s="220" t="s">
        <v>728</v>
      </c>
    </row>
    <row r="206" spans="1:6" x14ac:dyDescent="0.25">
      <c r="A206" s="219" t="s">
        <v>675</v>
      </c>
      <c r="B206" t="s">
        <v>1154</v>
      </c>
    </row>
    <row r="207" spans="1:6" x14ac:dyDescent="0.25">
      <c r="A207" s="219" t="s">
        <v>675</v>
      </c>
      <c r="B207" t="s">
        <v>1309</v>
      </c>
    </row>
    <row r="208" spans="1:6" x14ac:dyDescent="0.25">
      <c r="A208" s="219" t="s">
        <v>1240</v>
      </c>
      <c r="B208" t="s">
        <v>1208</v>
      </c>
    </row>
    <row r="209" spans="1:2" x14ac:dyDescent="0.25">
      <c r="A209" s="219" t="s">
        <v>1240</v>
      </c>
      <c r="B209" t="s">
        <v>1209</v>
      </c>
    </row>
    <row r="210" spans="1:2" x14ac:dyDescent="0.25">
      <c r="A210" s="219" t="s">
        <v>1240</v>
      </c>
      <c r="B210" t="s">
        <v>1210</v>
      </c>
    </row>
    <row r="211" spans="1:2" x14ac:dyDescent="0.25">
      <c r="A211" s="219" t="s">
        <v>1240</v>
      </c>
      <c r="B211" t="s">
        <v>1152</v>
      </c>
    </row>
    <row r="212" spans="1:2" x14ac:dyDescent="0.25">
      <c r="A212" s="219" t="s">
        <v>1240</v>
      </c>
      <c r="B212" t="s">
        <v>1153</v>
      </c>
    </row>
    <row r="213" spans="1:2" x14ac:dyDescent="0.25">
      <c r="A213" s="219" t="s">
        <v>1240</v>
      </c>
      <c r="B213" t="s">
        <v>1154</v>
      </c>
    </row>
    <row r="214" spans="1:2" x14ac:dyDescent="0.25">
      <c r="A214" s="219" t="s">
        <v>1240</v>
      </c>
      <c r="B214" t="s">
        <v>1309</v>
      </c>
    </row>
    <row r="215" spans="1:2" x14ac:dyDescent="0.25">
      <c r="A215" s="219" t="s">
        <v>1241</v>
      </c>
      <c r="B215" t="s">
        <v>1208</v>
      </c>
    </row>
    <row r="216" spans="1:2" x14ac:dyDescent="0.25">
      <c r="A216" s="219" t="s">
        <v>1241</v>
      </c>
      <c r="B216" t="s">
        <v>1209</v>
      </c>
    </row>
    <row r="217" spans="1:2" x14ac:dyDescent="0.25">
      <c r="A217" s="219" t="s">
        <v>1241</v>
      </c>
      <c r="B217" t="s">
        <v>1210</v>
      </c>
    </row>
    <row r="218" spans="1:2" x14ac:dyDescent="0.25">
      <c r="A218" s="219" t="s">
        <v>1241</v>
      </c>
      <c r="B218" t="s">
        <v>1152</v>
      </c>
    </row>
    <row r="219" spans="1:2" x14ac:dyDescent="0.25">
      <c r="A219" s="219" t="s">
        <v>1241</v>
      </c>
      <c r="B219" t="s">
        <v>1153</v>
      </c>
    </row>
    <row r="220" spans="1:2" x14ac:dyDescent="0.25">
      <c r="A220" s="219" t="s">
        <v>1241</v>
      </c>
      <c r="B220" t="s">
        <v>1154</v>
      </c>
    </row>
    <row r="221" spans="1:2" x14ac:dyDescent="0.25">
      <c r="A221" s="219" t="s">
        <v>1241</v>
      </c>
      <c r="B221" t="s">
        <v>1309</v>
      </c>
    </row>
    <row r="222" spans="1:2" x14ac:dyDescent="0.25">
      <c r="A222" s="219" t="s">
        <v>1242</v>
      </c>
      <c r="B222" t="s">
        <v>1208</v>
      </c>
    </row>
    <row r="223" spans="1:2" x14ac:dyDescent="0.25">
      <c r="A223" s="219" t="s">
        <v>1242</v>
      </c>
      <c r="B223" t="s">
        <v>1209</v>
      </c>
    </row>
    <row r="224" spans="1:2" x14ac:dyDescent="0.25">
      <c r="A224" s="219" t="s">
        <v>1242</v>
      </c>
      <c r="B224" t="s">
        <v>1210</v>
      </c>
    </row>
    <row r="225" spans="1:2" x14ac:dyDescent="0.25">
      <c r="A225" s="219" t="s">
        <v>1242</v>
      </c>
      <c r="B225" t="s">
        <v>1152</v>
      </c>
    </row>
    <row r="226" spans="1:2" x14ac:dyDescent="0.25">
      <c r="A226" s="219" t="s">
        <v>1242</v>
      </c>
      <c r="B226" t="s">
        <v>1153</v>
      </c>
    </row>
    <row r="227" spans="1:2" x14ac:dyDescent="0.25">
      <c r="A227" s="219" t="s">
        <v>1242</v>
      </c>
      <c r="B227" t="s">
        <v>1154</v>
      </c>
    </row>
    <row r="228" spans="1:2" x14ac:dyDescent="0.25">
      <c r="A228" s="219" t="s">
        <v>1242</v>
      </c>
      <c r="B228" t="s">
        <v>1309</v>
      </c>
    </row>
    <row r="229" spans="1:2" x14ac:dyDescent="0.25">
      <c r="A229" s="219" t="s">
        <v>1243</v>
      </c>
      <c r="B229" t="s">
        <v>1208</v>
      </c>
    </row>
    <row r="230" spans="1:2" x14ac:dyDescent="0.25">
      <c r="A230" s="219" t="s">
        <v>1243</v>
      </c>
      <c r="B230" t="s">
        <v>1209</v>
      </c>
    </row>
    <row r="231" spans="1:2" x14ac:dyDescent="0.25">
      <c r="A231" s="219" t="s">
        <v>1243</v>
      </c>
      <c r="B231" t="s">
        <v>1210</v>
      </c>
    </row>
    <row r="232" spans="1:2" x14ac:dyDescent="0.25">
      <c r="A232" s="219" t="s">
        <v>1243</v>
      </c>
      <c r="B232" t="s">
        <v>1152</v>
      </c>
    </row>
    <row r="233" spans="1:2" x14ac:dyDescent="0.25">
      <c r="A233" s="219" t="s">
        <v>1243</v>
      </c>
      <c r="B233" t="s">
        <v>1153</v>
      </c>
    </row>
    <row r="234" spans="1:2" x14ac:dyDescent="0.25">
      <c r="A234" s="219" t="s">
        <v>1243</v>
      </c>
      <c r="B234" t="s">
        <v>1154</v>
      </c>
    </row>
    <row r="235" spans="1:2" x14ac:dyDescent="0.25">
      <c r="A235" s="219" t="s">
        <v>1243</v>
      </c>
      <c r="B235" t="s">
        <v>1309</v>
      </c>
    </row>
    <row r="236" spans="1:2" x14ac:dyDescent="0.25">
      <c r="A236" s="219" t="s">
        <v>1244</v>
      </c>
      <c r="B236" t="s">
        <v>1208</v>
      </c>
    </row>
    <row r="237" spans="1:2" x14ac:dyDescent="0.25">
      <c r="A237" s="219" t="s">
        <v>1244</v>
      </c>
      <c r="B237" t="s">
        <v>1209</v>
      </c>
    </row>
    <row r="238" spans="1:2" x14ac:dyDescent="0.25">
      <c r="A238" s="219" t="s">
        <v>1244</v>
      </c>
      <c r="B238" t="s">
        <v>1210</v>
      </c>
    </row>
    <row r="239" spans="1:2" x14ac:dyDescent="0.25">
      <c r="A239" s="219" t="s">
        <v>1244</v>
      </c>
      <c r="B239" t="s">
        <v>1152</v>
      </c>
    </row>
    <row r="240" spans="1:2" x14ac:dyDescent="0.25">
      <c r="A240" s="219" t="s">
        <v>1244</v>
      </c>
      <c r="B240" t="s">
        <v>1153</v>
      </c>
    </row>
    <row r="241" spans="1:6" x14ac:dyDescent="0.25">
      <c r="A241" s="219" t="s">
        <v>1244</v>
      </c>
      <c r="B241" t="s">
        <v>1154</v>
      </c>
    </row>
    <row r="242" spans="1:6" x14ac:dyDescent="0.25">
      <c r="A242" s="219" t="s">
        <v>1244</v>
      </c>
      <c r="B242" t="s">
        <v>1309</v>
      </c>
    </row>
    <row r="243" spans="1:6" x14ac:dyDescent="0.25">
      <c r="A243" s="219" t="s">
        <v>676</v>
      </c>
      <c r="B243" t="s">
        <v>1211</v>
      </c>
      <c r="E243" t="str">
        <f>"   " &amp; F243</f>
        <v xml:space="preserve">   Электроэнергия</v>
      </c>
      <c r="F243" s="220" t="s">
        <v>924</v>
      </c>
    </row>
    <row r="244" spans="1:6" x14ac:dyDescent="0.25">
      <c r="A244" s="219" t="s">
        <v>676</v>
      </c>
      <c r="B244" t="s">
        <v>1212</v>
      </c>
      <c r="E244" t="str">
        <f t="shared" ref="E244:E246" si="1">"   " &amp; F244</f>
        <v xml:space="preserve">   Тепловая энергия</v>
      </c>
      <c r="F244" s="220" t="s">
        <v>925</v>
      </c>
    </row>
    <row r="245" spans="1:6" x14ac:dyDescent="0.25">
      <c r="A245" s="219" t="s">
        <v>676</v>
      </c>
      <c r="B245" t="s">
        <v>1213</v>
      </c>
      <c r="E245" t="str">
        <f t="shared" si="1"/>
        <v xml:space="preserve">   Топливо</v>
      </c>
      <c r="F245" s="220" t="s">
        <v>926</v>
      </c>
    </row>
    <row r="246" spans="1:6" x14ac:dyDescent="0.25">
      <c r="A246" s="219" t="s">
        <v>676</v>
      </c>
      <c r="B246" t="s">
        <v>1214</v>
      </c>
      <c r="E246" t="str">
        <f t="shared" si="1"/>
        <v xml:space="preserve">   Другое </v>
      </c>
      <c r="F246" s="220" t="s">
        <v>927</v>
      </c>
    </row>
    <row r="247" spans="1:6" x14ac:dyDescent="0.25">
      <c r="A247" s="219" t="s">
        <v>676</v>
      </c>
      <c r="B247" t="s">
        <v>1215</v>
      </c>
    </row>
    <row r="248" spans="1:6" x14ac:dyDescent="0.25">
      <c r="A248" s="219" t="s">
        <v>676</v>
      </c>
      <c r="B248" t="s">
        <v>1216</v>
      </c>
    </row>
    <row r="249" spans="1:6" x14ac:dyDescent="0.25">
      <c r="A249" s="219" t="s">
        <v>1245</v>
      </c>
      <c r="B249" t="s">
        <v>1211</v>
      </c>
      <c r="F249" s="220"/>
    </row>
    <row r="250" spans="1:6" x14ac:dyDescent="0.25">
      <c r="A250" s="219" t="s">
        <v>1245</v>
      </c>
      <c r="B250" t="s">
        <v>1212</v>
      </c>
      <c r="F250" s="220"/>
    </row>
    <row r="251" spans="1:6" x14ac:dyDescent="0.25">
      <c r="A251" s="219" t="s">
        <v>1245</v>
      </c>
      <c r="B251" t="s">
        <v>1213</v>
      </c>
      <c r="F251" s="220"/>
    </row>
    <row r="252" spans="1:6" x14ac:dyDescent="0.25">
      <c r="A252" s="219" t="s">
        <v>1245</v>
      </c>
      <c r="B252" t="s">
        <v>1214</v>
      </c>
      <c r="F252" s="220"/>
    </row>
    <row r="253" spans="1:6" x14ac:dyDescent="0.25">
      <c r="A253" s="219" t="s">
        <v>1245</v>
      </c>
      <c r="B253" t="s">
        <v>1215</v>
      </c>
    </row>
    <row r="254" spans="1:6" x14ac:dyDescent="0.25">
      <c r="A254" s="219" t="s">
        <v>1245</v>
      </c>
      <c r="B254" t="s">
        <v>1216</v>
      </c>
    </row>
    <row r="255" spans="1:6" x14ac:dyDescent="0.25">
      <c r="A255" s="219" t="s">
        <v>1246</v>
      </c>
      <c r="B255" t="s">
        <v>1211</v>
      </c>
      <c r="F255" s="220"/>
    </row>
    <row r="256" spans="1:6" x14ac:dyDescent="0.25">
      <c r="A256" s="219" t="s">
        <v>1246</v>
      </c>
      <c r="B256" t="s">
        <v>1212</v>
      </c>
      <c r="F256" s="220"/>
    </row>
    <row r="257" spans="1:6" x14ac:dyDescent="0.25">
      <c r="A257" s="219" t="s">
        <v>1246</v>
      </c>
      <c r="B257" t="s">
        <v>1213</v>
      </c>
      <c r="F257" s="220"/>
    </row>
    <row r="258" spans="1:6" x14ac:dyDescent="0.25">
      <c r="A258" s="219" t="s">
        <v>1246</v>
      </c>
      <c r="B258" t="s">
        <v>1214</v>
      </c>
      <c r="F258" s="220"/>
    </row>
    <row r="259" spans="1:6" x14ac:dyDescent="0.25">
      <c r="A259" s="219" t="s">
        <v>1246</v>
      </c>
      <c r="B259" t="s">
        <v>1215</v>
      </c>
    </row>
    <row r="260" spans="1:6" x14ac:dyDescent="0.25">
      <c r="A260" s="219" t="s">
        <v>1246</v>
      </c>
      <c r="B260" t="s">
        <v>1216</v>
      </c>
    </row>
    <row r="261" spans="1:6" x14ac:dyDescent="0.25">
      <c r="A261" s="219" t="s">
        <v>1247</v>
      </c>
      <c r="B261" t="s">
        <v>1211</v>
      </c>
      <c r="F261" s="220"/>
    </row>
    <row r="262" spans="1:6" x14ac:dyDescent="0.25">
      <c r="A262" s="219" t="s">
        <v>1247</v>
      </c>
      <c r="B262" t="s">
        <v>1212</v>
      </c>
      <c r="F262" s="220"/>
    </row>
    <row r="263" spans="1:6" x14ac:dyDescent="0.25">
      <c r="A263" s="219" t="s">
        <v>1247</v>
      </c>
      <c r="B263" t="s">
        <v>1213</v>
      </c>
      <c r="F263" s="220"/>
    </row>
    <row r="264" spans="1:6" x14ac:dyDescent="0.25">
      <c r="A264" s="219" t="s">
        <v>1247</v>
      </c>
      <c r="B264" t="s">
        <v>1214</v>
      </c>
      <c r="F264" s="220"/>
    </row>
    <row r="265" spans="1:6" x14ac:dyDescent="0.25">
      <c r="A265" s="219" t="s">
        <v>1247</v>
      </c>
      <c r="B265" t="s">
        <v>1215</v>
      </c>
    </row>
    <row r="266" spans="1:6" x14ac:dyDescent="0.25">
      <c r="A266" s="219" t="s">
        <v>1247</v>
      </c>
      <c r="B266" t="s">
        <v>1216</v>
      </c>
    </row>
    <row r="267" spans="1:6" x14ac:dyDescent="0.25">
      <c r="A267" s="219" t="s">
        <v>1248</v>
      </c>
      <c r="B267" t="s">
        <v>1211</v>
      </c>
      <c r="F267" s="220"/>
    </row>
    <row r="268" spans="1:6" x14ac:dyDescent="0.25">
      <c r="A268" s="219" t="s">
        <v>1248</v>
      </c>
      <c r="B268" t="s">
        <v>1212</v>
      </c>
      <c r="F268" s="220"/>
    </row>
    <row r="269" spans="1:6" x14ac:dyDescent="0.25">
      <c r="A269" s="219" t="s">
        <v>1248</v>
      </c>
      <c r="B269" t="s">
        <v>1213</v>
      </c>
      <c r="F269" s="220"/>
    </row>
    <row r="270" spans="1:6" x14ac:dyDescent="0.25">
      <c r="A270" s="219" t="s">
        <v>1248</v>
      </c>
      <c r="B270" t="s">
        <v>1214</v>
      </c>
      <c r="F270" s="220"/>
    </row>
    <row r="271" spans="1:6" x14ac:dyDescent="0.25">
      <c r="A271" s="219" t="s">
        <v>1248</v>
      </c>
      <c r="B271" t="s">
        <v>1215</v>
      </c>
    </row>
    <row r="272" spans="1:6" x14ac:dyDescent="0.25">
      <c r="A272" s="219" t="s">
        <v>1248</v>
      </c>
      <c r="B272" t="s">
        <v>1216</v>
      </c>
    </row>
    <row r="273" spans="1:6" x14ac:dyDescent="0.25">
      <c r="A273" s="219" t="s">
        <v>928</v>
      </c>
      <c r="B273" t="s">
        <v>1217</v>
      </c>
      <c r="F273" s="220"/>
    </row>
    <row r="274" spans="1:6" x14ac:dyDescent="0.25">
      <c r="A274" s="219" t="s">
        <v>928</v>
      </c>
      <c r="B274" t="s">
        <v>1218</v>
      </c>
      <c r="F274" s="220"/>
    </row>
    <row r="275" spans="1:6" x14ac:dyDescent="0.25">
      <c r="A275" s="219" t="s">
        <v>928</v>
      </c>
      <c r="B275" t="s">
        <v>1219</v>
      </c>
      <c r="F275" s="220"/>
    </row>
    <row r="276" spans="1:6" x14ac:dyDescent="0.25">
      <c r="A276" s="219" t="s">
        <v>928</v>
      </c>
      <c r="B276" t="s">
        <v>1220</v>
      </c>
      <c r="F276" s="220"/>
    </row>
    <row r="277" spans="1:6" x14ac:dyDescent="0.25">
      <c r="A277" s="219" t="s">
        <v>928</v>
      </c>
      <c r="B277" t="s">
        <v>1221</v>
      </c>
      <c r="F277" s="220"/>
    </row>
    <row r="278" spans="1:6" x14ac:dyDescent="0.25">
      <c r="A278" s="219" t="s">
        <v>928</v>
      </c>
      <c r="B278" t="s">
        <v>1222</v>
      </c>
    </row>
    <row r="279" spans="1:6" x14ac:dyDescent="0.25">
      <c r="A279" s="219" t="s">
        <v>928</v>
      </c>
      <c r="B279" t="s">
        <v>1223</v>
      </c>
    </row>
    <row r="280" spans="1:6" x14ac:dyDescent="0.25">
      <c r="A280" s="219" t="s">
        <v>928</v>
      </c>
      <c r="B280" t="s">
        <v>1224</v>
      </c>
    </row>
    <row r="281" spans="1:6" x14ac:dyDescent="0.25">
      <c r="A281" s="219" t="s">
        <v>928</v>
      </c>
      <c r="B281" t="s">
        <v>1172</v>
      </c>
    </row>
    <row r="282" spans="1:6" x14ac:dyDescent="0.25">
      <c r="A282" s="219" t="s">
        <v>928</v>
      </c>
      <c r="B282" t="s">
        <v>1225</v>
      </c>
    </row>
    <row r="283" spans="1:6" x14ac:dyDescent="0.25">
      <c r="A283" s="219" t="s">
        <v>928</v>
      </c>
      <c r="B283" t="s">
        <v>1226</v>
      </c>
    </row>
    <row r="284" spans="1:6" x14ac:dyDescent="0.25">
      <c r="A284" t="s">
        <v>1249</v>
      </c>
      <c r="B284" t="s">
        <v>1217</v>
      </c>
      <c r="F284" s="220"/>
    </row>
    <row r="285" spans="1:6" x14ac:dyDescent="0.25">
      <c r="A285" t="s">
        <v>1249</v>
      </c>
      <c r="B285" t="s">
        <v>1218</v>
      </c>
      <c r="F285" s="220"/>
    </row>
    <row r="286" spans="1:6" x14ac:dyDescent="0.25">
      <c r="A286" t="s">
        <v>1249</v>
      </c>
      <c r="B286" t="s">
        <v>1219</v>
      </c>
      <c r="F286" s="220"/>
    </row>
    <row r="287" spans="1:6" x14ac:dyDescent="0.25">
      <c r="A287" t="s">
        <v>1249</v>
      </c>
      <c r="B287" t="s">
        <v>1220</v>
      </c>
      <c r="F287" s="220"/>
    </row>
    <row r="288" spans="1:6" x14ac:dyDescent="0.25">
      <c r="A288" t="s">
        <v>1249</v>
      </c>
      <c r="B288" t="s">
        <v>1221</v>
      </c>
      <c r="F288" s="220"/>
    </row>
    <row r="289" spans="1:6" x14ac:dyDescent="0.25">
      <c r="A289" t="s">
        <v>1249</v>
      </c>
      <c r="B289" t="s">
        <v>1222</v>
      </c>
    </row>
    <row r="290" spans="1:6" x14ac:dyDescent="0.25">
      <c r="A290" t="s">
        <v>1249</v>
      </c>
      <c r="B290" t="s">
        <v>1223</v>
      </c>
    </row>
    <row r="291" spans="1:6" x14ac:dyDescent="0.25">
      <c r="A291" t="s">
        <v>1249</v>
      </c>
      <c r="B291" t="s">
        <v>1224</v>
      </c>
    </row>
    <row r="292" spans="1:6" x14ac:dyDescent="0.25">
      <c r="A292" t="s">
        <v>1249</v>
      </c>
      <c r="B292" t="s">
        <v>1172</v>
      </c>
    </row>
    <row r="293" spans="1:6" x14ac:dyDescent="0.25">
      <c r="A293" t="s">
        <v>1249</v>
      </c>
      <c r="B293" t="s">
        <v>1225</v>
      </c>
    </row>
    <row r="294" spans="1:6" x14ac:dyDescent="0.25">
      <c r="A294" t="s">
        <v>1249</v>
      </c>
      <c r="B294" t="s">
        <v>1226</v>
      </c>
    </row>
    <row r="295" spans="1:6" x14ac:dyDescent="0.25">
      <c r="A295" t="s">
        <v>1250</v>
      </c>
      <c r="B295" t="s">
        <v>1217</v>
      </c>
      <c r="F295" s="220"/>
    </row>
    <row r="296" spans="1:6" x14ac:dyDescent="0.25">
      <c r="A296" t="s">
        <v>1250</v>
      </c>
      <c r="B296" t="s">
        <v>1218</v>
      </c>
      <c r="F296" s="220"/>
    </row>
    <row r="297" spans="1:6" x14ac:dyDescent="0.25">
      <c r="A297" t="s">
        <v>1250</v>
      </c>
      <c r="B297" t="s">
        <v>1219</v>
      </c>
      <c r="F297" s="220"/>
    </row>
    <row r="298" spans="1:6" x14ac:dyDescent="0.25">
      <c r="A298" t="s">
        <v>1250</v>
      </c>
      <c r="B298" t="s">
        <v>1220</v>
      </c>
      <c r="F298" s="220"/>
    </row>
    <row r="299" spans="1:6" x14ac:dyDescent="0.25">
      <c r="A299" t="s">
        <v>1250</v>
      </c>
      <c r="B299" t="s">
        <v>1221</v>
      </c>
      <c r="F299" s="220"/>
    </row>
    <row r="300" spans="1:6" x14ac:dyDescent="0.25">
      <c r="A300" t="s">
        <v>1250</v>
      </c>
      <c r="B300" t="s">
        <v>1222</v>
      </c>
    </row>
    <row r="301" spans="1:6" x14ac:dyDescent="0.25">
      <c r="A301" t="s">
        <v>1250</v>
      </c>
      <c r="B301" t="s">
        <v>1223</v>
      </c>
    </row>
    <row r="302" spans="1:6" x14ac:dyDescent="0.25">
      <c r="A302" t="s">
        <v>1250</v>
      </c>
      <c r="B302" t="s">
        <v>1224</v>
      </c>
    </row>
    <row r="303" spans="1:6" x14ac:dyDescent="0.25">
      <c r="A303" t="s">
        <v>1250</v>
      </c>
      <c r="B303" t="s">
        <v>1172</v>
      </c>
    </row>
    <row r="304" spans="1:6" x14ac:dyDescent="0.25">
      <c r="A304" t="s">
        <v>1250</v>
      </c>
      <c r="B304" t="s">
        <v>1225</v>
      </c>
    </row>
    <row r="305" spans="1:6" x14ac:dyDescent="0.25">
      <c r="A305" t="s">
        <v>1250</v>
      </c>
      <c r="B305" t="s">
        <v>1226</v>
      </c>
    </row>
    <row r="306" spans="1:6" x14ac:dyDescent="0.25">
      <c r="A306" t="s">
        <v>1251</v>
      </c>
      <c r="B306" t="s">
        <v>1217</v>
      </c>
      <c r="F306" s="220"/>
    </row>
    <row r="307" spans="1:6" x14ac:dyDescent="0.25">
      <c r="A307" t="s">
        <v>1251</v>
      </c>
      <c r="B307" t="s">
        <v>1218</v>
      </c>
      <c r="F307" s="220"/>
    </row>
    <row r="308" spans="1:6" x14ac:dyDescent="0.25">
      <c r="A308" t="s">
        <v>1251</v>
      </c>
      <c r="B308" t="s">
        <v>1219</v>
      </c>
      <c r="F308" s="220"/>
    </row>
    <row r="309" spans="1:6" x14ac:dyDescent="0.25">
      <c r="A309" t="s">
        <v>1251</v>
      </c>
      <c r="B309" t="s">
        <v>1220</v>
      </c>
      <c r="F309" s="220"/>
    </row>
    <row r="310" spans="1:6" x14ac:dyDescent="0.25">
      <c r="A310" t="s">
        <v>1251</v>
      </c>
      <c r="B310" t="s">
        <v>1221</v>
      </c>
      <c r="F310" s="220"/>
    </row>
    <row r="311" spans="1:6" x14ac:dyDescent="0.25">
      <c r="A311" t="s">
        <v>1251</v>
      </c>
      <c r="B311" t="s">
        <v>1222</v>
      </c>
    </row>
    <row r="312" spans="1:6" x14ac:dyDescent="0.25">
      <c r="A312" t="s">
        <v>1251</v>
      </c>
      <c r="B312" t="s">
        <v>1223</v>
      </c>
    </row>
    <row r="313" spans="1:6" x14ac:dyDescent="0.25">
      <c r="A313" t="s">
        <v>1251</v>
      </c>
      <c r="B313" t="s">
        <v>1224</v>
      </c>
    </row>
    <row r="314" spans="1:6" x14ac:dyDescent="0.25">
      <c r="A314" t="s">
        <v>1251</v>
      </c>
      <c r="B314" t="s">
        <v>1172</v>
      </c>
    </row>
    <row r="315" spans="1:6" x14ac:dyDescent="0.25">
      <c r="A315" t="s">
        <v>1251</v>
      </c>
      <c r="B315" t="s">
        <v>1225</v>
      </c>
    </row>
    <row r="316" spans="1:6" x14ac:dyDescent="0.25">
      <c r="A316" t="s">
        <v>1251</v>
      </c>
      <c r="B316" t="s">
        <v>1226</v>
      </c>
    </row>
    <row r="317" spans="1:6" x14ac:dyDescent="0.25">
      <c r="A317" t="s">
        <v>1252</v>
      </c>
      <c r="B317" t="s">
        <v>1217</v>
      </c>
      <c r="F317" s="220"/>
    </row>
    <row r="318" spans="1:6" x14ac:dyDescent="0.25">
      <c r="A318" t="s">
        <v>1252</v>
      </c>
      <c r="B318" t="s">
        <v>1218</v>
      </c>
      <c r="F318" s="220"/>
    </row>
    <row r="319" spans="1:6" x14ac:dyDescent="0.25">
      <c r="A319" t="s">
        <v>1252</v>
      </c>
      <c r="B319" t="s">
        <v>1219</v>
      </c>
      <c r="F319" s="220"/>
    </row>
    <row r="320" spans="1:6" x14ac:dyDescent="0.25">
      <c r="A320" t="s">
        <v>1252</v>
      </c>
      <c r="B320" t="s">
        <v>1220</v>
      </c>
      <c r="F320" s="220"/>
    </row>
    <row r="321" spans="1:6" x14ac:dyDescent="0.25">
      <c r="A321" t="s">
        <v>1252</v>
      </c>
      <c r="B321" t="s">
        <v>1221</v>
      </c>
      <c r="F321" s="220"/>
    </row>
    <row r="322" spans="1:6" x14ac:dyDescent="0.25">
      <c r="A322" t="s">
        <v>1252</v>
      </c>
      <c r="B322" t="s">
        <v>1222</v>
      </c>
    </row>
    <row r="323" spans="1:6" x14ac:dyDescent="0.25">
      <c r="A323" t="s">
        <v>1252</v>
      </c>
      <c r="B323" t="s">
        <v>1223</v>
      </c>
    </row>
    <row r="324" spans="1:6" x14ac:dyDescent="0.25">
      <c r="A324" t="s">
        <v>1252</v>
      </c>
      <c r="B324" t="s">
        <v>1224</v>
      </c>
    </row>
    <row r="325" spans="1:6" x14ac:dyDescent="0.25">
      <c r="A325" t="s">
        <v>1252</v>
      </c>
      <c r="B325" t="s">
        <v>1172</v>
      </c>
    </row>
    <row r="326" spans="1:6" x14ac:dyDescent="0.25">
      <c r="A326" t="s">
        <v>1252</v>
      </c>
      <c r="B326" t="s">
        <v>1225</v>
      </c>
    </row>
    <row r="327" spans="1:6" x14ac:dyDescent="0.25">
      <c r="A327" t="s">
        <v>1252</v>
      </c>
      <c r="B327" t="s">
        <v>1226</v>
      </c>
    </row>
    <row r="328" spans="1:6" x14ac:dyDescent="0.25">
      <c r="A328" t="s">
        <v>1253</v>
      </c>
      <c r="B328" t="s">
        <v>1217</v>
      </c>
      <c r="F328" s="220"/>
    </row>
    <row r="329" spans="1:6" x14ac:dyDescent="0.25">
      <c r="A329" t="s">
        <v>1253</v>
      </c>
      <c r="B329" t="s">
        <v>1218</v>
      </c>
      <c r="F329" s="220"/>
    </row>
    <row r="330" spans="1:6" x14ac:dyDescent="0.25">
      <c r="A330" t="s">
        <v>1253</v>
      </c>
      <c r="B330" t="s">
        <v>1219</v>
      </c>
      <c r="F330" s="220"/>
    </row>
    <row r="331" spans="1:6" x14ac:dyDescent="0.25">
      <c r="A331" t="s">
        <v>1253</v>
      </c>
      <c r="B331" t="s">
        <v>1220</v>
      </c>
      <c r="F331" s="220"/>
    </row>
    <row r="332" spans="1:6" x14ac:dyDescent="0.25">
      <c r="A332" t="s">
        <v>1253</v>
      </c>
      <c r="B332" t="s">
        <v>1221</v>
      </c>
      <c r="F332" s="220"/>
    </row>
    <row r="333" spans="1:6" x14ac:dyDescent="0.25">
      <c r="A333" t="s">
        <v>1253</v>
      </c>
      <c r="B333" t="s">
        <v>1222</v>
      </c>
    </row>
    <row r="334" spans="1:6" x14ac:dyDescent="0.25">
      <c r="A334" t="s">
        <v>1253</v>
      </c>
      <c r="B334" t="s">
        <v>1223</v>
      </c>
    </row>
    <row r="335" spans="1:6" x14ac:dyDescent="0.25">
      <c r="A335" t="s">
        <v>1253</v>
      </c>
      <c r="B335" t="s">
        <v>1224</v>
      </c>
    </row>
    <row r="336" spans="1:6" x14ac:dyDescent="0.25">
      <c r="A336" t="s">
        <v>1253</v>
      </c>
      <c r="B336" t="s">
        <v>1172</v>
      </c>
    </row>
    <row r="337" spans="1:2" x14ac:dyDescent="0.25">
      <c r="A337" t="s">
        <v>1253</v>
      </c>
      <c r="B337" t="s">
        <v>1225</v>
      </c>
    </row>
    <row r="338" spans="1:2" x14ac:dyDescent="0.25">
      <c r="A338" t="s">
        <v>1253</v>
      </c>
      <c r="B338" t="s">
        <v>1226</v>
      </c>
    </row>
    <row r="339" spans="1:2" x14ac:dyDescent="0.25">
      <c r="A339" s="219" t="s">
        <v>929</v>
      </c>
      <c r="B339" t="s">
        <v>1163</v>
      </c>
    </row>
    <row r="340" spans="1:2" x14ac:dyDescent="0.25">
      <c r="A340" s="219" t="s">
        <v>929</v>
      </c>
      <c r="B340" t="s">
        <v>1296</v>
      </c>
    </row>
    <row r="341" spans="1:2" x14ac:dyDescent="0.25">
      <c r="A341" s="219" t="s">
        <v>929</v>
      </c>
      <c r="B341" t="s">
        <v>1143</v>
      </c>
    </row>
    <row r="342" spans="1:2" x14ac:dyDescent="0.25">
      <c r="A342" s="219" t="s">
        <v>929</v>
      </c>
      <c r="B342" t="s">
        <v>1165</v>
      </c>
    </row>
    <row r="343" spans="1:2" x14ac:dyDescent="0.25">
      <c r="A343" s="219" t="s">
        <v>929</v>
      </c>
      <c r="B343" t="s">
        <v>1166</v>
      </c>
    </row>
    <row r="344" spans="1:2" x14ac:dyDescent="0.25">
      <c r="A344" s="219" t="s">
        <v>929</v>
      </c>
      <c r="B344" t="s">
        <v>1167</v>
      </c>
    </row>
    <row r="345" spans="1:2" x14ac:dyDescent="0.25">
      <c r="A345" s="219" t="s">
        <v>929</v>
      </c>
      <c r="B345" t="s">
        <v>1168</v>
      </c>
    </row>
    <row r="346" spans="1:2" x14ac:dyDescent="0.25">
      <c r="A346" s="219" t="s">
        <v>929</v>
      </c>
      <c r="B346" t="s">
        <v>1169</v>
      </c>
    </row>
    <row r="347" spans="1:2" x14ac:dyDescent="0.25">
      <c r="A347" s="219" t="s">
        <v>929</v>
      </c>
      <c r="B347" t="s">
        <v>1170</v>
      </c>
    </row>
    <row r="348" spans="1:2" x14ac:dyDescent="0.25">
      <c r="A348" s="219" t="s">
        <v>929</v>
      </c>
      <c r="B348" t="s">
        <v>1171</v>
      </c>
    </row>
    <row r="349" spans="1:2" x14ac:dyDescent="0.25">
      <c r="A349" s="219" t="s">
        <v>929</v>
      </c>
      <c r="B349" t="s">
        <v>1172</v>
      </c>
    </row>
    <row r="350" spans="1:2" x14ac:dyDescent="0.25">
      <c r="A350" s="219" t="s">
        <v>929</v>
      </c>
      <c r="B350" t="s">
        <v>1185</v>
      </c>
    </row>
    <row r="351" spans="1:2" x14ac:dyDescent="0.25">
      <c r="A351" s="219" t="s">
        <v>929</v>
      </c>
      <c r="B351" t="s">
        <v>1173</v>
      </c>
    </row>
    <row r="352" spans="1:2" x14ac:dyDescent="0.25">
      <c r="A352" s="219" t="s">
        <v>929</v>
      </c>
      <c r="B352" t="s">
        <v>1174</v>
      </c>
    </row>
    <row r="353" spans="1:2" x14ac:dyDescent="0.25">
      <c r="A353" s="219" t="s">
        <v>929</v>
      </c>
      <c r="B353" t="s">
        <v>1175</v>
      </c>
    </row>
    <row r="354" spans="1:2" x14ac:dyDescent="0.25">
      <c r="A354" s="219" t="s">
        <v>929</v>
      </c>
      <c r="B354" t="s">
        <v>1176</v>
      </c>
    </row>
    <row r="355" spans="1:2" x14ac:dyDescent="0.25">
      <c r="A355" s="219" t="s">
        <v>929</v>
      </c>
      <c r="B355" t="s">
        <v>1177</v>
      </c>
    </row>
    <row r="356" spans="1:2" x14ac:dyDescent="0.25">
      <c r="A356" s="219" t="s">
        <v>929</v>
      </c>
      <c r="B356" t="s">
        <v>1312</v>
      </c>
    </row>
    <row r="357" spans="1:2" x14ac:dyDescent="0.25">
      <c r="A357" s="219" t="s">
        <v>929</v>
      </c>
      <c r="B357" t="s">
        <v>1178</v>
      </c>
    </row>
    <row r="358" spans="1:2" x14ac:dyDescent="0.25">
      <c r="A358" s="219" t="s">
        <v>929</v>
      </c>
      <c r="B358" t="s">
        <v>1152</v>
      </c>
    </row>
    <row r="359" spans="1:2" x14ac:dyDescent="0.25">
      <c r="A359" s="219" t="s">
        <v>929</v>
      </c>
      <c r="B359" t="s">
        <v>1153</v>
      </c>
    </row>
    <row r="360" spans="1:2" x14ac:dyDescent="0.25">
      <c r="A360" s="219" t="s">
        <v>929</v>
      </c>
      <c r="B360" t="s">
        <v>1154</v>
      </c>
    </row>
    <row r="361" spans="1:2" x14ac:dyDescent="0.25">
      <c r="A361" s="219" t="s">
        <v>929</v>
      </c>
      <c r="B361" t="s">
        <v>1309</v>
      </c>
    </row>
    <row r="362" spans="1:2" x14ac:dyDescent="0.25">
      <c r="A362" s="219" t="s">
        <v>929</v>
      </c>
      <c r="B362" t="s">
        <v>1179</v>
      </c>
    </row>
    <row r="363" spans="1:2" x14ac:dyDescent="0.25">
      <c r="A363" s="219" t="s">
        <v>929</v>
      </c>
      <c r="B363" t="s">
        <v>1180</v>
      </c>
    </row>
    <row r="364" spans="1:2" x14ac:dyDescent="0.25">
      <c r="A364" s="219" t="s">
        <v>929</v>
      </c>
      <c r="B364" t="s">
        <v>1320</v>
      </c>
    </row>
    <row r="365" spans="1:2" x14ac:dyDescent="0.25">
      <c r="A365" s="219" t="s">
        <v>929</v>
      </c>
      <c r="B365" t="s">
        <v>1159</v>
      </c>
    </row>
    <row r="366" spans="1:2" x14ac:dyDescent="0.25">
      <c r="A366" s="219" t="s">
        <v>929</v>
      </c>
      <c r="B366" t="s">
        <v>1181</v>
      </c>
    </row>
    <row r="367" spans="1:2" x14ac:dyDescent="0.25">
      <c r="A367" s="219" t="s">
        <v>929</v>
      </c>
      <c r="B367" t="s">
        <v>1182</v>
      </c>
    </row>
    <row r="368" spans="1:2" x14ac:dyDescent="0.25">
      <c r="A368" s="219" t="s">
        <v>929</v>
      </c>
      <c r="B368" t="s">
        <v>1183</v>
      </c>
    </row>
    <row r="369" spans="1:2" x14ac:dyDescent="0.25">
      <c r="A369" s="219" t="s">
        <v>929</v>
      </c>
      <c r="B369" t="s">
        <v>1184</v>
      </c>
    </row>
    <row r="370" spans="1:2" x14ac:dyDescent="0.25">
      <c r="A370" t="s">
        <v>1254</v>
      </c>
      <c r="B370" t="s">
        <v>1163</v>
      </c>
    </row>
    <row r="371" spans="1:2" x14ac:dyDescent="0.25">
      <c r="A371" t="s">
        <v>1254</v>
      </c>
      <c r="B371" t="s">
        <v>1296</v>
      </c>
    </row>
    <row r="372" spans="1:2" x14ac:dyDescent="0.25">
      <c r="A372" t="s">
        <v>1254</v>
      </c>
      <c r="B372" t="s">
        <v>1143</v>
      </c>
    </row>
    <row r="373" spans="1:2" x14ac:dyDescent="0.25">
      <c r="A373" t="s">
        <v>1254</v>
      </c>
      <c r="B373" t="s">
        <v>1165</v>
      </c>
    </row>
    <row r="374" spans="1:2" x14ac:dyDescent="0.25">
      <c r="A374" t="s">
        <v>1254</v>
      </c>
      <c r="B374" t="s">
        <v>1166</v>
      </c>
    </row>
    <row r="375" spans="1:2" x14ac:dyDescent="0.25">
      <c r="A375" t="s">
        <v>1254</v>
      </c>
      <c r="B375" t="s">
        <v>1167</v>
      </c>
    </row>
    <row r="376" spans="1:2" x14ac:dyDescent="0.25">
      <c r="A376" t="s">
        <v>1254</v>
      </c>
      <c r="B376" t="s">
        <v>1168</v>
      </c>
    </row>
    <row r="377" spans="1:2" x14ac:dyDescent="0.25">
      <c r="A377" t="s">
        <v>1254</v>
      </c>
      <c r="B377" t="s">
        <v>1169</v>
      </c>
    </row>
    <row r="378" spans="1:2" x14ac:dyDescent="0.25">
      <c r="A378" t="s">
        <v>1254</v>
      </c>
      <c r="B378" t="s">
        <v>1170</v>
      </c>
    </row>
    <row r="379" spans="1:2" x14ac:dyDescent="0.25">
      <c r="A379" t="s">
        <v>1254</v>
      </c>
      <c r="B379" t="s">
        <v>1171</v>
      </c>
    </row>
    <row r="380" spans="1:2" x14ac:dyDescent="0.25">
      <c r="A380" t="s">
        <v>1254</v>
      </c>
      <c r="B380" t="s">
        <v>1172</v>
      </c>
    </row>
    <row r="381" spans="1:2" x14ac:dyDescent="0.25">
      <c r="A381" t="s">
        <v>1254</v>
      </c>
      <c r="B381" t="s">
        <v>1185</v>
      </c>
    </row>
    <row r="382" spans="1:2" x14ac:dyDescent="0.25">
      <c r="A382" t="s">
        <v>1254</v>
      </c>
      <c r="B382" t="s">
        <v>1173</v>
      </c>
    </row>
    <row r="383" spans="1:2" x14ac:dyDescent="0.25">
      <c r="A383" t="s">
        <v>1254</v>
      </c>
      <c r="B383" t="s">
        <v>1174</v>
      </c>
    </row>
    <row r="384" spans="1:2" x14ac:dyDescent="0.25">
      <c r="A384" t="s">
        <v>1254</v>
      </c>
      <c r="B384" t="s">
        <v>1175</v>
      </c>
    </row>
    <row r="385" spans="1:2" x14ac:dyDescent="0.25">
      <c r="A385" t="s">
        <v>1254</v>
      </c>
      <c r="B385" t="s">
        <v>1176</v>
      </c>
    </row>
    <row r="386" spans="1:2" x14ac:dyDescent="0.25">
      <c r="A386" t="s">
        <v>1254</v>
      </c>
      <c r="B386" t="s">
        <v>1177</v>
      </c>
    </row>
    <row r="387" spans="1:2" x14ac:dyDescent="0.25">
      <c r="A387" t="s">
        <v>1254</v>
      </c>
      <c r="B387" t="s">
        <v>1312</v>
      </c>
    </row>
    <row r="388" spans="1:2" x14ac:dyDescent="0.25">
      <c r="A388" t="s">
        <v>1254</v>
      </c>
      <c r="B388" t="s">
        <v>1178</v>
      </c>
    </row>
    <row r="389" spans="1:2" x14ac:dyDescent="0.25">
      <c r="A389" t="s">
        <v>1254</v>
      </c>
      <c r="B389" t="s">
        <v>1152</v>
      </c>
    </row>
    <row r="390" spans="1:2" x14ac:dyDescent="0.25">
      <c r="A390" t="s">
        <v>1254</v>
      </c>
      <c r="B390" t="s">
        <v>1153</v>
      </c>
    </row>
    <row r="391" spans="1:2" x14ac:dyDescent="0.25">
      <c r="A391" t="s">
        <v>1254</v>
      </c>
      <c r="B391" t="s">
        <v>1154</v>
      </c>
    </row>
    <row r="392" spans="1:2" x14ac:dyDescent="0.25">
      <c r="A392" t="s">
        <v>1254</v>
      </c>
      <c r="B392" t="s">
        <v>1309</v>
      </c>
    </row>
    <row r="393" spans="1:2" x14ac:dyDescent="0.25">
      <c r="A393" t="s">
        <v>1254</v>
      </c>
      <c r="B393" t="s">
        <v>1179</v>
      </c>
    </row>
    <row r="394" spans="1:2" x14ac:dyDescent="0.25">
      <c r="A394" t="s">
        <v>1254</v>
      </c>
      <c r="B394" t="s">
        <v>1180</v>
      </c>
    </row>
    <row r="395" spans="1:2" x14ac:dyDescent="0.25">
      <c r="A395" t="s">
        <v>1254</v>
      </c>
      <c r="B395" t="s">
        <v>1320</v>
      </c>
    </row>
    <row r="396" spans="1:2" x14ac:dyDescent="0.25">
      <c r="A396" t="s">
        <v>1254</v>
      </c>
      <c r="B396" t="s">
        <v>1159</v>
      </c>
    </row>
    <row r="397" spans="1:2" x14ac:dyDescent="0.25">
      <c r="A397" t="s">
        <v>1254</v>
      </c>
      <c r="B397" t="s">
        <v>1181</v>
      </c>
    </row>
    <row r="398" spans="1:2" x14ac:dyDescent="0.25">
      <c r="A398" t="s">
        <v>1254</v>
      </c>
      <c r="B398" t="s">
        <v>1182</v>
      </c>
    </row>
    <row r="399" spans="1:2" x14ac:dyDescent="0.25">
      <c r="A399" t="s">
        <v>1254</v>
      </c>
      <c r="B399" t="s">
        <v>1183</v>
      </c>
    </row>
    <row r="400" spans="1:2" x14ac:dyDescent="0.25">
      <c r="A400" t="s">
        <v>1254</v>
      </c>
      <c r="B400" t="s">
        <v>1184</v>
      </c>
    </row>
    <row r="401" spans="1:2" x14ac:dyDescent="0.25">
      <c r="A401" t="s">
        <v>1255</v>
      </c>
      <c r="B401" t="s">
        <v>1163</v>
      </c>
    </row>
    <row r="402" spans="1:2" x14ac:dyDescent="0.25">
      <c r="A402" t="s">
        <v>1255</v>
      </c>
      <c r="B402" t="s">
        <v>1296</v>
      </c>
    </row>
    <row r="403" spans="1:2" x14ac:dyDescent="0.25">
      <c r="A403" t="s">
        <v>1255</v>
      </c>
      <c r="B403" t="s">
        <v>1143</v>
      </c>
    </row>
    <row r="404" spans="1:2" x14ac:dyDescent="0.25">
      <c r="A404" t="s">
        <v>1255</v>
      </c>
      <c r="B404" t="s">
        <v>1165</v>
      </c>
    </row>
    <row r="405" spans="1:2" x14ac:dyDescent="0.25">
      <c r="A405" t="s">
        <v>1255</v>
      </c>
      <c r="B405" t="s">
        <v>1166</v>
      </c>
    </row>
    <row r="406" spans="1:2" x14ac:dyDescent="0.25">
      <c r="A406" t="s">
        <v>1255</v>
      </c>
      <c r="B406" t="s">
        <v>1167</v>
      </c>
    </row>
    <row r="407" spans="1:2" x14ac:dyDescent="0.25">
      <c r="A407" t="s">
        <v>1255</v>
      </c>
      <c r="B407" t="s">
        <v>1168</v>
      </c>
    </row>
    <row r="408" spans="1:2" x14ac:dyDescent="0.25">
      <c r="A408" t="s">
        <v>1255</v>
      </c>
      <c r="B408" t="s">
        <v>1169</v>
      </c>
    </row>
    <row r="409" spans="1:2" x14ac:dyDescent="0.25">
      <c r="A409" t="s">
        <v>1255</v>
      </c>
      <c r="B409" t="s">
        <v>1170</v>
      </c>
    </row>
    <row r="410" spans="1:2" x14ac:dyDescent="0.25">
      <c r="A410" t="s">
        <v>1255</v>
      </c>
      <c r="B410" t="s">
        <v>1171</v>
      </c>
    </row>
    <row r="411" spans="1:2" x14ac:dyDescent="0.25">
      <c r="A411" t="s">
        <v>1255</v>
      </c>
      <c r="B411" t="s">
        <v>1172</v>
      </c>
    </row>
    <row r="412" spans="1:2" x14ac:dyDescent="0.25">
      <c r="A412" t="s">
        <v>1255</v>
      </c>
      <c r="B412" t="s">
        <v>1185</v>
      </c>
    </row>
    <row r="413" spans="1:2" x14ac:dyDescent="0.25">
      <c r="A413" t="s">
        <v>1255</v>
      </c>
      <c r="B413" t="s">
        <v>1173</v>
      </c>
    </row>
    <row r="414" spans="1:2" x14ac:dyDescent="0.25">
      <c r="A414" t="s">
        <v>1255</v>
      </c>
      <c r="B414" t="s">
        <v>1174</v>
      </c>
    </row>
    <row r="415" spans="1:2" x14ac:dyDescent="0.25">
      <c r="A415" t="s">
        <v>1255</v>
      </c>
      <c r="B415" t="s">
        <v>1175</v>
      </c>
    </row>
    <row r="416" spans="1:2" x14ac:dyDescent="0.25">
      <c r="A416" t="s">
        <v>1255</v>
      </c>
      <c r="B416" t="s">
        <v>1176</v>
      </c>
    </row>
    <row r="417" spans="1:2" x14ac:dyDescent="0.25">
      <c r="A417" t="s">
        <v>1255</v>
      </c>
      <c r="B417" t="s">
        <v>1177</v>
      </c>
    </row>
    <row r="418" spans="1:2" x14ac:dyDescent="0.25">
      <c r="A418" t="s">
        <v>1255</v>
      </c>
      <c r="B418" t="s">
        <v>1312</v>
      </c>
    </row>
    <row r="419" spans="1:2" x14ac:dyDescent="0.25">
      <c r="A419" t="s">
        <v>1255</v>
      </c>
      <c r="B419" t="s">
        <v>1178</v>
      </c>
    </row>
    <row r="420" spans="1:2" x14ac:dyDescent="0.25">
      <c r="A420" t="s">
        <v>1255</v>
      </c>
      <c r="B420" t="s">
        <v>1152</v>
      </c>
    </row>
    <row r="421" spans="1:2" x14ac:dyDescent="0.25">
      <c r="A421" t="s">
        <v>1255</v>
      </c>
      <c r="B421" t="s">
        <v>1153</v>
      </c>
    </row>
    <row r="422" spans="1:2" x14ac:dyDescent="0.25">
      <c r="A422" t="s">
        <v>1255</v>
      </c>
      <c r="B422" t="s">
        <v>1154</v>
      </c>
    </row>
    <row r="423" spans="1:2" x14ac:dyDescent="0.25">
      <c r="A423" t="s">
        <v>1255</v>
      </c>
      <c r="B423" t="s">
        <v>1309</v>
      </c>
    </row>
    <row r="424" spans="1:2" x14ac:dyDescent="0.25">
      <c r="A424" t="s">
        <v>1255</v>
      </c>
      <c r="B424" t="s">
        <v>1179</v>
      </c>
    </row>
    <row r="425" spans="1:2" x14ac:dyDescent="0.25">
      <c r="A425" t="s">
        <v>1255</v>
      </c>
      <c r="B425" t="s">
        <v>1180</v>
      </c>
    </row>
    <row r="426" spans="1:2" x14ac:dyDescent="0.25">
      <c r="A426" t="s">
        <v>1255</v>
      </c>
      <c r="B426" t="s">
        <v>1320</v>
      </c>
    </row>
    <row r="427" spans="1:2" x14ac:dyDescent="0.25">
      <c r="A427" t="s">
        <v>1255</v>
      </c>
      <c r="B427" t="s">
        <v>1159</v>
      </c>
    </row>
    <row r="428" spans="1:2" x14ac:dyDescent="0.25">
      <c r="A428" t="s">
        <v>1255</v>
      </c>
      <c r="B428" t="s">
        <v>1181</v>
      </c>
    </row>
    <row r="429" spans="1:2" x14ac:dyDescent="0.25">
      <c r="A429" t="s">
        <v>1255</v>
      </c>
      <c r="B429" t="s">
        <v>1182</v>
      </c>
    </row>
    <row r="430" spans="1:2" x14ac:dyDescent="0.25">
      <c r="A430" t="s">
        <v>1255</v>
      </c>
      <c r="B430" t="s">
        <v>1183</v>
      </c>
    </row>
    <row r="431" spans="1:2" x14ac:dyDescent="0.25">
      <c r="A431" t="s">
        <v>1255</v>
      </c>
      <c r="B431" t="s">
        <v>1184</v>
      </c>
    </row>
    <row r="432" spans="1:2" x14ac:dyDescent="0.25">
      <c r="A432" t="s">
        <v>1256</v>
      </c>
      <c r="B432" t="s">
        <v>1163</v>
      </c>
    </row>
    <row r="433" spans="1:2" x14ac:dyDescent="0.25">
      <c r="A433" t="s">
        <v>1256</v>
      </c>
      <c r="B433" t="s">
        <v>1296</v>
      </c>
    </row>
    <row r="434" spans="1:2" x14ac:dyDescent="0.25">
      <c r="A434" t="s">
        <v>1256</v>
      </c>
      <c r="B434" t="s">
        <v>1143</v>
      </c>
    </row>
    <row r="435" spans="1:2" x14ac:dyDescent="0.25">
      <c r="A435" t="s">
        <v>1256</v>
      </c>
      <c r="B435" t="s">
        <v>1165</v>
      </c>
    </row>
    <row r="436" spans="1:2" x14ac:dyDescent="0.25">
      <c r="A436" t="s">
        <v>1256</v>
      </c>
      <c r="B436" t="s">
        <v>1166</v>
      </c>
    </row>
    <row r="437" spans="1:2" x14ac:dyDescent="0.25">
      <c r="A437" t="s">
        <v>1256</v>
      </c>
      <c r="B437" t="s">
        <v>1167</v>
      </c>
    </row>
    <row r="438" spans="1:2" x14ac:dyDescent="0.25">
      <c r="A438" t="s">
        <v>1256</v>
      </c>
      <c r="B438" t="s">
        <v>1168</v>
      </c>
    </row>
    <row r="439" spans="1:2" x14ac:dyDescent="0.25">
      <c r="A439" t="s">
        <v>1256</v>
      </c>
      <c r="B439" t="s">
        <v>1169</v>
      </c>
    </row>
    <row r="440" spans="1:2" x14ac:dyDescent="0.25">
      <c r="A440" t="s">
        <v>1256</v>
      </c>
      <c r="B440" t="s">
        <v>1170</v>
      </c>
    </row>
    <row r="441" spans="1:2" x14ac:dyDescent="0.25">
      <c r="A441" t="s">
        <v>1256</v>
      </c>
      <c r="B441" t="s">
        <v>1171</v>
      </c>
    </row>
    <row r="442" spans="1:2" x14ac:dyDescent="0.25">
      <c r="A442" t="s">
        <v>1256</v>
      </c>
      <c r="B442" t="s">
        <v>1172</v>
      </c>
    </row>
    <row r="443" spans="1:2" x14ac:dyDescent="0.25">
      <c r="A443" t="s">
        <v>1256</v>
      </c>
      <c r="B443" t="s">
        <v>1185</v>
      </c>
    </row>
    <row r="444" spans="1:2" x14ac:dyDescent="0.25">
      <c r="A444" t="s">
        <v>1256</v>
      </c>
      <c r="B444" t="s">
        <v>1173</v>
      </c>
    </row>
    <row r="445" spans="1:2" x14ac:dyDescent="0.25">
      <c r="A445" t="s">
        <v>1256</v>
      </c>
      <c r="B445" t="s">
        <v>1174</v>
      </c>
    </row>
    <row r="446" spans="1:2" x14ac:dyDescent="0.25">
      <c r="A446" t="s">
        <v>1256</v>
      </c>
      <c r="B446" t="s">
        <v>1175</v>
      </c>
    </row>
    <row r="447" spans="1:2" x14ac:dyDescent="0.25">
      <c r="A447" t="s">
        <v>1256</v>
      </c>
      <c r="B447" t="s">
        <v>1176</v>
      </c>
    </row>
    <row r="448" spans="1:2" x14ac:dyDescent="0.25">
      <c r="A448" t="s">
        <v>1256</v>
      </c>
      <c r="B448" t="s">
        <v>1177</v>
      </c>
    </row>
    <row r="449" spans="1:2" x14ac:dyDescent="0.25">
      <c r="A449" t="s">
        <v>1256</v>
      </c>
      <c r="B449" t="s">
        <v>1312</v>
      </c>
    </row>
    <row r="450" spans="1:2" x14ac:dyDescent="0.25">
      <c r="A450" t="s">
        <v>1256</v>
      </c>
      <c r="B450" t="s">
        <v>1178</v>
      </c>
    </row>
    <row r="451" spans="1:2" x14ac:dyDescent="0.25">
      <c r="A451" t="s">
        <v>1256</v>
      </c>
      <c r="B451" t="s">
        <v>1152</v>
      </c>
    </row>
    <row r="452" spans="1:2" x14ac:dyDescent="0.25">
      <c r="A452" t="s">
        <v>1256</v>
      </c>
      <c r="B452" t="s">
        <v>1153</v>
      </c>
    </row>
    <row r="453" spans="1:2" x14ac:dyDescent="0.25">
      <c r="A453" t="s">
        <v>1256</v>
      </c>
      <c r="B453" t="s">
        <v>1154</v>
      </c>
    </row>
    <row r="454" spans="1:2" x14ac:dyDescent="0.25">
      <c r="A454" t="s">
        <v>1256</v>
      </c>
      <c r="B454" t="s">
        <v>1309</v>
      </c>
    </row>
    <row r="455" spans="1:2" x14ac:dyDescent="0.25">
      <c r="A455" t="s">
        <v>1256</v>
      </c>
      <c r="B455" t="s">
        <v>1179</v>
      </c>
    </row>
    <row r="456" spans="1:2" x14ac:dyDescent="0.25">
      <c r="A456" t="s">
        <v>1256</v>
      </c>
      <c r="B456" t="s">
        <v>1180</v>
      </c>
    </row>
    <row r="457" spans="1:2" x14ac:dyDescent="0.25">
      <c r="A457" t="s">
        <v>1256</v>
      </c>
      <c r="B457" t="s">
        <v>1320</v>
      </c>
    </row>
    <row r="458" spans="1:2" x14ac:dyDescent="0.25">
      <c r="A458" t="s">
        <v>1256</v>
      </c>
      <c r="B458" t="s">
        <v>1159</v>
      </c>
    </row>
    <row r="459" spans="1:2" x14ac:dyDescent="0.25">
      <c r="A459" t="s">
        <v>1256</v>
      </c>
      <c r="B459" t="s">
        <v>1181</v>
      </c>
    </row>
    <row r="460" spans="1:2" x14ac:dyDescent="0.25">
      <c r="A460" t="s">
        <v>1256</v>
      </c>
      <c r="B460" t="s">
        <v>1182</v>
      </c>
    </row>
    <row r="461" spans="1:2" x14ac:dyDescent="0.25">
      <c r="A461" t="s">
        <v>1256</v>
      </c>
      <c r="B461" t="s">
        <v>1183</v>
      </c>
    </row>
    <row r="462" spans="1:2" x14ac:dyDescent="0.25">
      <c r="A462" t="s">
        <v>1256</v>
      </c>
      <c r="B462" t="s">
        <v>1184</v>
      </c>
    </row>
    <row r="463" spans="1:2" x14ac:dyDescent="0.25">
      <c r="A463" t="s">
        <v>1257</v>
      </c>
      <c r="B463" t="s">
        <v>1163</v>
      </c>
    </row>
    <row r="464" spans="1:2" x14ac:dyDescent="0.25">
      <c r="A464" t="s">
        <v>1257</v>
      </c>
      <c r="B464" t="s">
        <v>1296</v>
      </c>
    </row>
    <row r="465" spans="1:2" x14ac:dyDescent="0.25">
      <c r="A465" t="s">
        <v>1257</v>
      </c>
      <c r="B465" t="s">
        <v>1143</v>
      </c>
    </row>
    <row r="466" spans="1:2" x14ac:dyDescent="0.25">
      <c r="A466" t="s">
        <v>1257</v>
      </c>
      <c r="B466" t="s">
        <v>1165</v>
      </c>
    </row>
    <row r="467" spans="1:2" x14ac:dyDescent="0.25">
      <c r="A467" t="s">
        <v>1257</v>
      </c>
      <c r="B467" t="s">
        <v>1166</v>
      </c>
    </row>
    <row r="468" spans="1:2" x14ac:dyDescent="0.25">
      <c r="A468" t="s">
        <v>1257</v>
      </c>
      <c r="B468" t="s">
        <v>1167</v>
      </c>
    </row>
    <row r="469" spans="1:2" x14ac:dyDescent="0.25">
      <c r="A469" t="s">
        <v>1257</v>
      </c>
      <c r="B469" t="s">
        <v>1168</v>
      </c>
    </row>
    <row r="470" spans="1:2" x14ac:dyDescent="0.25">
      <c r="A470" t="s">
        <v>1257</v>
      </c>
      <c r="B470" t="s">
        <v>1169</v>
      </c>
    </row>
    <row r="471" spans="1:2" x14ac:dyDescent="0.25">
      <c r="A471" t="s">
        <v>1257</v>
      </c>
      <c r="B471" t="s">
        <v>1170</v>
      </c>
    </row>
    <row r="472" spans="1:2" x14ac:dyDescent="0.25">
      <c r="A472" t="s">
        <v>1257</v>
      </c>
      <c r="B472" t="s">
        <v>1171</v>
      </c>
    </row>
    <row r="473" spans="1:2" x14ac:dyDescent="0.25">
      <c r="A473" t="s">
        <v>1257</v>
      </c>
      <c r="B473" t="s">
        <v>1172</v>
      </c>
    </row>
    <row r="474" spans="1:2" x14ac:dyDescent="0.25">
      <c r="A474" t="s">
        <v>1257</v>
      </c>
      <c r="B474" t="s">
        <v>1185</v>
      </c>
    </row>
    <row r="475" spans="1:2" x14ac:dyDescent="0.25">
      <c r="A475" t="s">
        <v>1257</v>
      </c>
      <c r="B475" t="s">
        <v>1173</v>
      </c>
    </row>
    <row r="476" spans="1:2" x14ac:dyDescent="0.25">
      <c r="A476" t="s">
        <v>1257</v>
      </c>
      <c r="B476" t="s">
        <v>1174</v>
      </c>
    </row>
    <row r="477" spans="1:2" x14ac:dyDescent="0.25">
      <c r="A477" t="s">
        <v>1257</v>
      </c>
      <c r="B477" t="s">
        <v>1175</v>
      </c>
    </row>
    <row r="478" spans="1:2" x14ac:dyDescent="0.25">
      <c r="A478" t="s">
        <v>1257</v>
      </c>
      <c r="B478" t="s">
        <v>1176</v>
      </c>
    </row>
    <row r="479" spans="1:2" x14ac:dyDescent="0.25">
      <c r="A479" t="s">
        <v>1257</v>
      </c>
      <c r="B479" t="s">
        <v>1177</v>
      </c>
    </row>
    <row r="480" spans="1:2" x14ac:dyDescent="0.25">
      <c r="A480" t="s">
        <v>1257</v>
      </c>
      <c r="B480" t="s">
        <v>1312</v>
      </c>
    </row>
    <row r="481" spans="1:2" x14ac:dyDescent="0.25">
      <c r="A481" t="s">
        <v>1257</v>
      </c>
      <c r="B481" t="s">
        <v>1178</v>
      </c>
    </row>
    <row r="482" spans="1:2" x14ac:dyDescent="0.25">
      <c r="A482" t="s">
        <v>1257</v>
      </c>
      <c r="B482" t="s">
        <v>1152</v>
      </c>
    </row>
    <row r="483" spans="1:2" x14ac:dyDescent="0.25">
      <c r="A483" t="s">
        <v>1257</v>
      </c>
      <c r="B483" t="s">
        <v>1153</v>
      </c>
    </row>
    <row r="484" spans="1:2" x14ac:dyDescent="0.25">
      <c r="A484" t="s">
        <v>1257</v>
      </c>
      <c r="B484" t="s">
        <v>1154</v>
      </c>
    </row>
    <row r="485" spans="1:2" x14ac:dyDescent="0.25">
      <c r="A485" t="s">
        <v>1257</v>
      </c>
      <c r="B485" t="s">
        <v>1309</v>
      </c>
    </row>
    <row r="486" spans="1:2" x14ac:dyDescent="0.25">
      <c r="A486" t="s">
        <v>1257</v>
      </c>
      <c r="B486" t="s">
        <v>1179</v>
      </c>
    </row>
    <row r="487" spans="1:2" x14ac:dyDescent="0.25">
      <c r="A487" t="s">
        <v>1257</v>
      </c>
      <c r="B487" t="s">
        <v>1180</v>
      </c>
    </row>
    <row r="488" spans="1:2" x14ac:dyDescent="0.25">
      <c r="A488" t="s">
        <v>1257</v>
      </c>
      <c r="B488" t="s">
        <v>1320</v>
      </c>
    </row>
    <row r="489" spans="1:2" x14ac:dyDescent="0.25">
      <c r="A489" t="s">
        <v>1257</v>
      </c>
      <c r="B489" t="s">
        <v>1159</v>
      </c>
    </row>
    <row r="490" spans="1:2" x14ac:dyDescent="0.25">
      <c r="A490" t="s">
        <v>1257</v>
      </c>
      <c r="B490" t="s">
        <v>1181</v>
      </c>
    </row>
    <row r="491" spans="1:2" x14ac:dyDescent="0.25">
      <c r="A491" t="s">
        <v>1257</v>
      </c>
      <c r="B491" t="s">
        <v>1182</v>
      </c>
    </row>
    <row r="492" spans="1:2" x14ac:dyDescent="0.25">
      <c r="A492" t="s">
        <v>1257</v>
      </c>
      <c r="B492" t="s">
        <v>1183</v>
      </c>
    </row>
    <row r="493" spans="1:2" x14ac:dyDescent="0.25">
      <c r="A493" t="s">
        <v>1257</v>
      </c>
      <c r="B493" t="s">
        <v>1184</v>
      </c>
    </row>
    <row r="494" spans="1:2" x14ac:dyDescent="0.25">
      <c r="A494" t="s">
        <v>1258</v>
      </c>
      <c r="B494" t="s">
        <v>1163</v>
      </c>
    </row>
    <row r="495" spans="1:2" x14ac:dyDescent="0.25">
      <c r="A495" t="s">
        <v>1258</v>
      </c>
      <c r="B495" t="s">
        <v>1296</v>
      </c>
    </row>
    <row r="496" spans="1:2" x14ac:dyDescent="0.25">
      <c r="A496" t="s">
        <v>1258</v>
      </c>
      <c r="B496" t="s">
        <v>1143</v>
      </c>
    </row>
    <row r="497" spans="1:2" x14ac:dyDescent="0.25">
      <c r="A497" t="s">
        <v>1258</v>
      </c>
      <c r="B497" t="s">
        <v>1165</v>
      </c>
    </row>
    <row r="498" spans="1:2" x14ac:dyDescent="0.25">
      <c r="A498" t="s">
        <v>1258</v>
      </c>
      <c r="B498" t="s">
        <v>1166</v>
      </c>
    </row>
    <row r="499" spans="1:2" x14ac:dyDescent="0.25">
      <c r="A499" t="s">
        <v>1258</v>
      </c>
      <c r="B499" t="s">
        <v>1167</v>
      </c>
    </row>
    <row r="500" spans="1:2" x14ac:dyDescent="0.25">
      <c r="A500" t="s">
        <v>1258</v>
      </c>
      <c r="B500" t="s">
        <v>1168</v>
      </c>
    </row>
    <row r="501" spans="1:2" x14ac:dyDescent="0.25">
      <c r="A501" t="s">
        <v>1258</v>
      </c>
      <c r="B501" t="s">
        <v>1169</v>
      </c>
    </row>
    <row r="502" spans="1:2" x14ac:dyDescent="0.25">
      <c r="A502" t="s">
        <v>1258</v>
      </c>
      <c r="B502" t="s">
        <v>1170</v>
      </c>
    </row>
    <row r="503" spans="1:2" x14ac:dyDescent="0.25">
      <c r="A503" t="s">
        <v>1258</v>
      </c>
      <c r="B503" t="s">
        <v>1171</v>
      </c>
    </row>
    <row r="504" spans="1:2" x14ac:dyDescent="0.25">
      <c r="A504" t="s">
        <v>1258</v>
      </c>
      <c r="B504" t="s">
        <v>1172</v>
      </c>
    </row>
    <row r="505" spans="1:2" x14ac:dyDescent="0.25">
      <c r="A505" t="s">
        <v>1258</v>
      </c>
      <c r="B505" t="s">
        <v>1185</v>
      </c>
    </row>
    <row r="506" spans="1:2" x14ac:dyDescent="0.25">
      <c r="A506" t="s">
        <v>1258</v>
      </c>
      <c r="B506" t="s">
        <v>1173</v>
      </c>
    </row>
    <row r="507" spans="1:2" x14ac:dyDescent="0.25">
      <c r="A507" t="s">
        <v>1258</v>
      </c>
      <c r="B507" t="s">
        <v>1174</v>
      </c>
    </row>
    <row r="508" spans="1:2" x14ac:dyDescent="0.25">
      <c r="A508" t="s">
        <v>1258</v>
      </c>
      <c r="B508" t="s">
        <v>1175</v>
      </c>
    </row>
    <row r="509" spans="1:2" x14ac:dyDescent="0.25">
      <c r="A509" t="s">
        <v>1258</v>
      </c>
      <c r="B509" t="s">
        <v>1176</v>
      </c>
    </row>
    <row r="510" spans="1:2" x14ac:dyDescent="0.25">
      <c r="A510" t="s">
        <v>1258</v>
      </c>
      <c r="B510" t="s">
        <v>1177</v>
      </c>
    </row>
    <row r="511" spans="1:2" x14ac:dyDescent="0.25">
      <c r="A511" t="s">
        <v>1258</v>
      </c>
      <c r="B511" t="s">
        <v>1312</v>
      </c>
    </row>
    <row r="512" spans="1:2" x14ac:dyDescent="0.25">
      <c r="A512" t="s">
        <v>1258</v>
      </c>
      <c r="B512" t="s">
        <v>1178</v>
      </c>
    </row>
    <row r="513" spans="1:6" x14ac:dyDescent="0.25">
      <c r="A513" t="s">
        <v>1258</v>
      </c>
      <c r="B513" t="s">
        <v>1152</v>
      </c>
    </row>
    <row r="514" spans="1:6" x14ac:dyDescent="0.25">
      <c r="A514" t="s">
        <v>1258</v>
      </c>
      <c r="B514" t="s">
        <v>1153</v>
      </c>
    </row>
    <row r="515" spans="1:6" x14ac:dyDescent="0.25">
      <c r="A515" t="s">
        <v>1258</v>
      </c>
      <c r="B515" t="s">
        <v>1154</v>
      </c>
    </row>
    <row r="516" spans="1:6" x14ac:dyDescent="0.25">
      <c r="A516" t="s">
        <v>1258</v>
      </c>
      <c r="B516" t="s">
        <v>1309</v>
      </c>
    </row>
    <row r="517" spans="1:6" x14ac:dyDescent="0.25">
      <c r="A517" t="s">
        <v>1258</v>
      </c>
      <c r="B517" t="s">
        <v>1179</v>
      </c>
    </row>
    <row r="518" spans="1:6" x14ac:dyDescent="0.25">
      <c r="A518" t="s">
        <v>1258</v>
      </c>
      <c r="B518" t="s">
        <v>1180</v>
      </c>
    </row>
    <row r="519" spans="1:6" x14ac:dyDescent="0.25">
      <c r="A519" t="s">
        <v>1258</v>
      </c>
      <c r="B519" t="s">
        <v>1320</v>
      </c>
    </row>
    <row r="520" spans="1:6" x14ac:dyDescent="0.25">
      <c r="A520" t="s">
        <v>1258</v>
      </c>
      <c r="B520" t="s">
        <v>1159</v>
      </c>
    </row>
    <row r="521" spans="1:6" x14ac:dyDescent="0.25">
      <c r="A521" t="s">
        <v>1258</v>
      </c>
      <c r="B521" t="s">
        <v>1181</v>
      </c>
    </row>
    <row r="522" spans="1:6" x14ac:dyDescent="0.25">
      <c r="A522" t="s">
        <v>1258</v>
      </c>
      <c r="B522" t="s">
        <v>1182</v>
      </c>
    </row>
    <row r="523" spans="1:6" x14ac:dyDescent="0.25">
      <c r="A523" t="s">
        <v>1258</v>
      </c>
      <c r="B523" t="s">
        <v>1183</v>
      </c>
    </row>
    <row r="524" spans="1:6" x14ac:dyDescent="0.25">
      <c r="A524" t="s">
        <v>1258</v>
      </c>
      <c r="B524" t="s">
        <v>1184</v>
      </c>
    </row>
    <row r="525" spans="1:6" x14ac:dyDescent="0.25">
      <c r="A525" s="219" t="s">
        <v>677</v>
      </c>
      <c r="B525" t="s">
        <v>1227</v>
      </c>
      <c r="F525" s="220"/>
    </row>
    <row r="526" spans="1:6" x14ac:dyDescent="0.25">
      <c r="A526" s="219" t="s">
        <v>677</v>
      </c>
      <c r="B526" t="s">
        <v>1152</v>
      </c>
      <c r="F526" s="220"/>
    </row>
    <row r="527" spans="1:6" x14ac:dyDescent="0.25">
      <c r="A527" s="219" t="s">
        <v>677</v>
      </c>
      <c r="B527" t="s">
        <v>1153</v>
      </c>
      <c r="F527" s="220"/>
    </row>
    <row r="528" spans="1:6" x14ac:dyDescent="0.25">
      <c r="A528" s="219" t="s">
        <v>677</v>
      </c>
      <c r="B528" t="s">
        <v>1154</v>
      </c>
      <c r="F528" s="220"/>
    </row>
    <row r="529" spans="1:6" x14ac:dyDescent="0.25">
      <c r="A529" s="219" t="s">
        <v>677</v>
      </c>
      <c r="B529" t="s">
        <v>1309</v>
      </c>
      <c r="F529" s="220"/>
    </row>
    <row r="530" spans="1:6" x14ac:dyDescent="0.25">
      <c r="A530" s="219" t="s">
        <v>677</v>
      </c>
      <c r="B530" t="s">
        <v>1156</v>
      </c>
    </row>
    <row r="531" spans="1:6" x14ac:dyDescent="0.25">
      <c r="A531" s="219" t="s">
        <v>677</v>
      </c>
      <c r="B531" t="s">
        <v>1228</v>
      </c>
    </row>
    <row r="532" spans="1:6" x14ac:dyDescent="0.25">
      <c r="A532" s="219" t="s">
        <v>677</v>
      </c>
      <c r="B532" t="s">
        <v>1229</v>
      </c>
    </row>
    <row r="533" spans="1:6" x14ac:dyDescent="0.25">
      <c r="A533" t="s">
        <v>1259</v>
      </c>
      <c r="B533" t="s">
        <v>1227</v>
      </c>
      <c r="F533" s="220"/>
    </row>
    <row r="534" spans="1:6" x14ac:dyDescent="0.25">
      <c r="A534" t="s">
        <v>1259</v>
      </c>
      <c r="B534" t="s">
        <v>1152</v>
      </c>
      <c r="F534" s="220"/>
    </row>
    <row r="535" spans="1:6" x14ac:dyDescent="0.25">
      <c r="A535" t="s">
        <v>1259</v>
      </c>
      <c r="B535" t="s">
        <v>1153</v>
      </c>
      <c r="F535" s="220"/>
    </row>
    <row r="536" spans="1:6" x14ac:dyDescent="0.25">
      <c r="A536" t="s">
        <v>1259</v>
      </c>
      <c r="B536" t="s">
        <v>1154</v>
      </c>
      <c r="F536" s="220"/>
    </row>
    <row r="537" spans="1:6" x14ac:dyDescent="0.25">
      <c r="A537" t="s">
        <v>1259</v>
      </c>
      <c r="B537" t="s">
        <v>1155</v>
      </c>
      <c r="F537" s="220"/>
    </row>
    <row r="538" spans="1:6" x14ac:dyDescent="0.25">
      <c r="A538" t="s">
        <v>1259</v>
      </c>
      <c r="B538" t="s">
        <v>1156</v>
      </c>
    </row>
    <row r="539" spans="1:6" x14ac:dyDescent="0.25">
      <c r="A539" t="s">
        <v>1259</v>
      </c>
      <c r="B539" t="s">
        <v>1228</v>
      </c>
    </row>
    <row r="540" spans="1:6" x14ac:dyDescent="0.25">
      <c r="A540" t="s">
        <v>1259</v>
      </c>
      <c r="B540" t="s">
        <v>1229</v>
      </c>
    </row>
    <row r="541" spans="1:6" x14ac:dyDescent="0.25">
      <c r="A541" t="s">
        <v>1260</v>
      </c>
      <c r="B541" t="s">
        <v>1227</v>
      </c>
      <c r="F541" s="220"/>
    </row>
    <row r="542" spans="1:6" x14ac:dyDescent="0.25">
      <c r="A542" t="s">
        <v>1260</v>
      </c>
      <c r="B542" t="s">
        <v>1152</v>
      </c>
      <c r="F542" s="220"/>
    </row>
    <row r="543" spans="1:6" x14ac:dyDescent="0.25">
      <c r="A543" t="s">
        <v>1260</v>
      </c>
      <c r="B543" t="s">
        <v>1153</v>
      </c>
      <c r="F543" s="220"/>
    </row>
    <row r="544" spans="1:6" x14ac:dyDescent="0.25">
      <c r="A544" t="s">
        <v>1260</v>
      </c>
      <c r="B544" t="s">
        <v>1154</v>
      </c>
      <c r="F544" s="220"/>
    </row>
    <row r="545" spans="1:6" x14ac:dyDescent="0.25">
      <c r="A545" t="s">
        <v>1260</v>
      </c>
      <c r="B545" t="s">
        <v>1309</v>
      </c>
      <c r="F545" s="220"/>
    </row>
    <row r="546" spans="1:6" x14ac:dyDescent="0.25">
      <c r="A546" t="s">
        <v>1260</v>
      </c>
      <c r="B546" t="s">
        <v>1156</v>
      </c>
    </row>
    <row r="547" spans="1:6" x14ac:dyDescent="0.25">
      <c r="A547" t="s">
        <v>1260</v>
      </c>
      <c r="B547" t="s">
        <v>1228</v>
      </c>
    </row>
    <row r="548" spans="1:6" x14ac:dyDescent="0.25">
      <c r="A548" t="s">
        <v>1260</v>
      </c>
      <c r="B548" t="s">
        <v>1229</v>
      </c>
    </row>
    <row r="549" spans="1:6" x14ac:dyDescent="0.25">
      <c r="A549" t="s">
        <v>1261</v>
      </c>
      <c r="B549" t="s">
        <v>1227</v>
      </c>
      <c r="F549" s="220"/>
    </row>
    <row r="550" spans="1:6" x14ac:dyDescent="0.25">
      <c r="A550" t="s">
        <v>1261</v>
      </c>
      <c r="B550" t="s">
        <v>1152</v>
      </c>
      <c r="F550" s="220"/>
    </row>
    <row r="551" spans="1:6" x14ac:dyDescent="0.25">
      <c r="A551" t="s">
        <v>1261</v>
      </c>
      <c r="B551" t="s">
        <v>1153</v>
      </c>
      <c r="F551" s="220"/>
    </row>
    <row r="552" spans="1:6" x14ac:dyDescent="0.25">
      <c r="A552" t="s">
        <v>1261</v>
      </c>
      <c r="B552" t="s">
        <v>1154</v>
      </c>
      <c r="F552" s="220"/>
    </row>
    <row r="553" spans="1:6" x14ac:dyDescent="0.25">
      <c r="A553" t="s">
        <v>1261</v>
      </c>
      <c r="B553" t="s">
        <v>1309</v>
      </c>
      <c r="F553" s="220"/>
    </row>
    <row r="554" spans="1:6" x14ac:dyDescent="0.25">
      <c r="A554" t="s">
        <v>1261</v>
      </c>
      <c r="B554" t="s">
        <v>1156</v>
      </c>
    </row>
    <row r="555" spans="1:6" x14ac:dyDescent="0.25">
      <c r="A555" t="s">
        <v>1261</v>
      </c>
      <c r="B555" t="s">
        <v>1228</v>
      </c>
    </row>
    <row r="556" spans="1:6" x14ac:dyDescent="0.25">
      <c r="A556" t="s">
        <v>1261</v>
      </c>
      <c r="B556" t="s">
        <v>1229</v>
      </c>
    </row>
    <row r="557" spans="1:6" x14ac:dyDescent="0.25">
      <c r="A557" t="s">
        <v>1262</v>
      </c>
      <c r="B557" t="s">
        <v>1227</v>
      </c>
      <c r="F557" s="220"/>
    </row>
    <row r="558" spans="1:6" x14ac:dyDescent="0.25">
      <c r="A558" t="s">
        <v>1262</v>
      </c>
      <c r="B558" t="s">
        <v>1152</v>
      </c>
      <c r="F558" s="220"/>
    </row>
    <row r="559" spans="1:6" x14ac:dyDescent="0.25">
      <c r="A559" t="s">
        <v>1262</v>
      </c>
      <c r="B559" t="s">
        <v>1153</v>
      </c>
      <c r="F559" s="220"/>
    </row>
    <row r="560" spans="1:6" x14ac:dyDescent="0.25">
      <c r="A560" t="s">
        <v>1262</v>
      </c>
      <c r="B560" t="s">
        <v>1154</v>
      </c>
      <c r="F560" s="220"/>
    </row>
    <row r="561" spans="1:6" x14ac:dyDescent="0.25">
      <c r="A561" t="s">
        <v>1262</v>
      </c>
      <c r="B561" t="s">
        <v>1309</v>
      </c>
      <c r="F561" s="220"/>
    </row>
    <row r="562" spans="1:6" x14ac:dyDescent="0.25">
      <c r="A562" t="s">
        <v>1262</v>
      </c>
      <c r="B562" t="s">
        <v>1156</v>
      </c>
    </row>
    <row r="563" spans="1:6" x14ac:dyDescent="0.25">
      <c r="A563" t="s">
        <v>1262</v>
      </c>
      <c r="B563" t="s">
        <v>1228</v>
      </c>
    </row>
    <row r="564" spans="1:6" x14ac:dyDescent="0.25">
      <c r="A564" t="s">
        <v>1262</v>
      </c>
      <c r="B564" t="s">
        <v>1229</v>
      </c>
    </row>
    <row r="565" spans="1:6" x14ac:dyDescent="0.25">
      <c r="A565" t="s">
        <v>1263</v>
      </c>
      <c r="B565" t="s">
        <v>1227</v>
      </c>
      <c r="F565" s="220"/>
    </row>
    <row r="566" spans="1:6" x14ac:dyDescent="0.25">
      <c r="A566" t="s">
        <v>1263</v>
      </c>
      <c r="B566" t="s">
        <v>1152</v>
      </c>
      <c r="F566" s="220"/>
    </row>
    <row r="567" spans="1:6" x14ac:dyDescent="0.25">
      <c r="A567" t="s">
        <v>1263</v>
      </c>
      <c r="B567" t="s">
        <v>1153</v>
      </c>
      <c r="F567" s="220"/>
    </row>
    <row r="568" spans="1:6" x14ac:dyDescent="0.25">
      <c r="A568" t="s">
        <v>1263</v>
      </c>
      <c r="B568" t="s">
        <v>1154</v>
      </c>
      <c r="F568" s="220"/>
    </row>
    <row r="569" spans="1:6" x14ac:dyDescent="0.25">
      <c r="A569" t="s">
        <v>1263</v>
      </c>
      <c r="B569" t="s">
        <v>1309</v>
      </c>
      <c r="F569" s="220"/>
    </row>
    <row r="570" spans="1:6" x14ac:dyDescent="0.25">
      <c r="A570" t="s">
        <v>1263</v>
      </c>
      <c r="B570" t="s">
        <v>1156</v>
      </c>
    </row>
    <row r="571" spans="1:6" x14ac:dyDescent="0.25">
      <c r="A571" t="s">
        <v>1263</v>
      </c>
      <c r="B571" t="s">
        <v>1228</v>
      </c>
    </row>
    <row r="572" spans="1:6" x14ac:dyDescent="0.25">
      <c r="A572" t="s">
        <v>1263</v>
      </c>
      <c r="B572" t="s">
        <v>1229</v>
      </c>
    </row>
    <row r="573" spans="1:6" x14ac:dyDescent="0.25">
      <c r="A573" s="219" t="s">
        <v>930</v>
      </c>
      <c r="B573" t="s">
        <v>1208</v>
      </c>
    </row>
    <row r="574" spans="1:6" x14ac:dyDescent="0.25">
      <c r="A574" s="219" t="s">
        <v>930</v>
      </c>
      <c r="B574" t="s">
        <v>1210</v>
      </c>
    </row>
    <row r="575" spans="1:6" x14ac:dyDescent="0.25">
      <c r="A575" s="219" t="s">
        <v>930</v>
      </c>
      <c r="B575" t="s">
        <v>1230</v>
      </c>
    </row>
    <row r="576" spans="1:6" x14ac:dyDescent="0.25">
      <c r="A576" t="s">
        <v>1133</v>
      </c>
      <c r="B576" t="s">
        <v>1231</v>
      </c>
    </row>
    <row r="577" spans="1:2" x14ac:dyDescent="0.25">
      <c r="A577" t="s">
        <v>1133</v>
      </c>
      <c r="B577" t="s">
        <v>1232</v>
      </c>
    </row>
    <row r="578" spans="1:2" x14ac:dyDescent="0.25">
      <c r="A578" t="s">
        <v>1133</v>
      </c>
      <c r="B578" t="s">
        <v>1233</v>
      </c>
    </row>
    <row r="579" spans="1:2" x14ac:dyDescent="0.25">
      <c r="A579" t="s">
        <v>1133</v>
      </c>
      <c r="B579" t="s">
        <v>1234</v>
      </c>
    </row>
    <row r="580" spans="1:2" x14ac:dyDescent="0.25">
      <c r="A580" t="s">
        <v>1133</v>
      </c>
      <c r="B580" t="s">
        <v>1235</v>
      </c>
    </row>
    <row r="581" spans="1:2" x14ac:dyDescent="0.25">
      <c r="A581" t="s">
        <v>1133</v>
      </c>
      <c r="B581" t="s">
        <v>1236</v>
      </c>
    </row>
    <row r="582" spans="1:2" x14ac:dyDescent="0.25">
      <c r="A582" t="s">
        <v>1133</v>
      </c>
      <c r="B582" t="s">
        <v>1237</v>
      </c>
    </row>
    <row r="583" spans="1:2" x14ac:dyDescent="0.25">
      <c r="A583" t="s">
        <v>1133</v>
      </c>
      <c r="B583" t="s">
        <v>1152</v>
      </c>
    </row>
    <row r="584" spans="1:2" x14ac:dyDescent="0.25">
      <c r="A584" t="s">
        <v>1133</v>
      </c>
      <c r="B584" t="s">
        <v>1153</v>
      </c>
    </row>
    <row r="585" spans="1:2" x14ac:dyDescent="0.25">
      <c r="A585" t="s">
        <v>1133</v>
      </c>
      <c r="B585" t="s">
        <v>1154</v>
      </c>
    </row>
    <row r="586" spans="1:2" x14ac:dyDescent="0.25">
      <c r="A586" t="s">
        <v>1133</v>
      </c>
      <c r="B586" t="s">
        <v>1309</v>
      </c>
    </row>
    <row r="587" spans="1:2" x14ac:dyDescent="0.25">
      <c r="A587" t="s">
        <v>1133</v>
      </c>
      <c r="B587" t="s">
        <v>1238</v>
      </c>
    </row>
    <row r="588" spans="1:2" x14ac:dyDescent="0.25">
      <c r="A588" t="s">
        <v>1133</v>
      </c>
      <c r="B588" t="s">
        <v>1186</v>
      </c>
    </row>
    <row r="589" spans="1:2" x14ac:dyDescent="0.25">
      <c r="A589" t="s">
        <v>1133</v>
      </c>
      <c r="B589" t="s">
        <v>1187</v>
      </c>
    </row>
    <row r="590" spans="1:2" x14ac:dyDescent="0.25">
      <c r="A590" t="s">
        <v>1133</v>
      </c>
      <c r="B590" t="s">
        <v>1188</v>
      </c>
    </row>
    <row r="591" spans="1:2" x14ac:dyDescent="0.25">
      <c r="A591" t="s">
        <v>1134</v>
      </c>
      <c r="B591" t="s">
        <v>1316</v>
      </c>
    </row>
    <row r="592" spans="1:2" x14ac:dyDescent="0.25">
      <c r="A592" t="s">
        <v>1134</v>
      </c>
      <c r="B592" t="s">
        <v>1141</v>
      </c>
    </row>
    <row r="593" spans="1:2" x14ac:dyDescent="0.25">
      <c r="A593" t="s">
        <v>1134</v>
      </c>
      <c r="B593" t="s">
        <v>1142</v>
      </c>
    </row>
    <row r="594" spans="1:2" x14ac:dyDescent="0.25">
      <c r="A594" t="s">
        <v>1134</v>
      </c>
      <c r="B594" t="s">
        <v>1143</v>
      </c>
    </row>
    <row r="595" spans="1:2" x14ac:dyDescent="0.25">
      <c r="A595" t="s">
        <v>1134</v>
      </c>
      <c r="B595" t="s">
        <v>1201</v>
      </c>
    </row>
    <row r="596" spans="1:2" x14ac:dyDescent="0.25">
      <c r="A596" t="s">
        <v>1134</v>
      </c>
      <c r="B596" t="s">
        <v>1305</v>
      </c>
    </row>
    <row r="597" spans="1:2" x14ac:dyDescent="0.25">
      <c r="A597" t="s">
        <v>1134</v>
      </c>
      <c r="B597" t="s">
        <v>1202</v>
      </c>
    </row>
    <row r="598" spans="1:2" x14ac:dyDescent="0.25">
      <c r="A598" t="s">
        <v>1134</v>
      </c>
      <c r="B598" t="s">
        <v>1203</v>
      </c>
    </row>
    <row r="599" spans="1:2" x14ac:dyDescent="0.25">
      <c r="A599" t="s">
        <v>1134</v>
      </c>
      <c r="B599" t="s">
        <v>1306</v>
      </c>
    </row>
    <row r="600" spans="1:2" x14ac:dyDescent="0.25">
      <c r="A600" t="s">
        <v>1134</v>
      </c>
      <c r="B600" t="s">
        <v>1145</v>
      </c>
    </row>
    <row r="601" spans="1:2" x14ac:dyDescent="0.25">
      <c r="A601" t="s">
        <v>1134</v>
      </c>
      <c r="B601" t="s">
        <v>1146</v>
      </c>
    </row>
    <row r="602" spans="1:2" x14ac:dyDescent="0.25">
      <c r="A602" t="s">
        <v>1134</v>
      </c>
      <c r="B602" t="s">
        <v>1204</v>
      </c>
    </row>
    <row r="603" spans="1:2" x14ac:dyDescent="0.25">
      <c r="A603" t="s">
        <v>1134</v>
      </c>
      <c r="B603" t="s">
        <v>1148</v>
      </c>
    </row>
    <row r="604" spans="1:2" x14ac:dyDescent="0.25">
      <c r="A604" t="s">
        <v>1134</v>
      </c>
      <c r="B604" t="s">
        <v>1149</v>
      </c>
    </row>
    <row r="605" spans="1:2" x14ac:dyDescent="0.25">
      <c r="A605" t="s">
        <v>1134</v>
      </c>
      <c r="B605" t="s">
        <v>1239</v>
      </c>
    </row>
    <row r="606" spans="1:2" x14ac:dyDescent="0.25">
      <c r="A606" t="s">
        <v>1134</v>
      </c>
      <c r="B606" t="s">
        <v>1307</v>
      </c>
    </row>
    <row r="607" spans="1:2" x14ac:dyDescent="0.25">
      <c r="A607" t="s">
        <v>1134</v>
      </c>
      <c r="B607" t="s">
        <v>1308</v>
      </c>
    </row>
    <row r="608" spans="1:2" x14ac:dyDescent="0.25">
      <c r="A608" t="s">
        <v>1134</v>
      </c>
      <c r="B608" t="s">
        <v>1160</v>
      </c>
    </row>
    <row r="609" spans="1:2" x14ac:dyDescent="0.25">
      <c r="A609" t="s">
        <v>1134</v>
      </c>
      <c r="B609" t="s">
        <v>1161</v>
      </c>
    </row>
    <row r="610" spans="1:2" x14ac:dyDescent="0.25">
      <c r="A610" t="s">
        <v>1135</v>
      </c>
      <c r="B610" t="s">
        <v>1163</v>
      </c>
    </row>
    <row r="611" spans="1:2" x14ac:dyDescent="0.25">
      <c r="A611" t="s">
        <v>1135</v>
      </c>
      <c r="B611" t="s">
        <v>1296</v>
      </c>
    </row>
    <row r="612" spans="1:2" x14ac:dyDescent="0.25">
      <c r="A612" t="s">
        <v>1135</v>
      </c>
      <c r="B612" t="s">
        <v>1143</v>
      </c>
    </row>
    <row r="613" spans="1:2" x14ac:dyDescent="0.25">
      <c r="A613" t="s">
        <v>1135</v>
      </c>
      <c r="B613" t="s">
        <v>1165</v>
      </c>
    </row>
    <row r="614" spans="1:2" x14ac:dyDescent="0.25">
      <c r="A614" t="s">
        <v>1135</v>
      </c>
      <c r="B614" t="s">
        <v>1166</v>
      </c>
    </row>
    <row r="615" spans="1:2" x14ac:dyDescent="0.25">
      <c r="A615" t="s">
        <v>1135</v>
      </c>
      <c r="B615" t="s">
        <v>1167</v>
      </c>
    </row>
    <row r="616" spans="1:2" x14ac:dyDescent="0.25">
      <c r="A616" t="s">
        <v>1135</v>
      </c>
      <c r="B616" t="s">
        <v>1168</v>
      </c>
    </row>
    <row r="617" spans="1:2" x14ac:dyDescent="0.25">
      <c r="A617" t="s">
        <v>1135</v>
      </c>
      <c r="B617" t="s">
        <v>1169</v>
      </c>
    </row>
    <row r="618" spans="1:2" x14ac:dyDescent="0.25">
      <c r="A618" t="s">
        <v>1135</v>
      </c>
      <c r="B618" t="s">
        <v>1170</v>
      </c>
    </row>
    <row r="619" spans="1:2" x14ac:dyDescent="0.25">
      <c r="A619" t="s">
        <v>1135</v>
      </c>
      <c r="B619" t="s">
        <v>1171</v>
      </c>
    </row>
    <row r="620" spans="1:2" x14ac:dyDescent="0.25">
      <c r="A620" t="s">
        <v>1135</v>
      </c>
      <c r="B620" t="s">
        <v>1172</v>
      </c>
    </row>
    <row r="621" spans="1:2" x14ac:dyDescent="0.25">
      <c r="A621" t="s">
        <v>1135</v>
      </c>
      <c r="B621" t="s">
        <v>1173</v>
      </c>
    </row>
    <row r="622" spans="1:2" x14ac:dyDescent="0.25">
      <c r="A622" t="s">
        <v>1135</v>
      </c>
      <c r="B622" t="s">
        <v>1174</v>
      </c>
    </row>
    <row r="623" spans="1:2" x14ac:dyDescent="0.25">
      <c r="A623" t="s">
        <v>1135</v>
      </c>
      <c r="B623" t="s">
        <v>1175</v>
      </c>
    </row>
    <row r="624" spans="1:2" x14ac:dyDescent="0.25">
      <c r="A624" t="s">
        <v>1135</v>
      </c>
      <c r="B624" t="s">
        <v>1176</v>
      </c>
    </row>
    <row r="625" spans="1:2" x14ac:dyDescent="0.25">
      <c r="A625" t="s">
        <v>1135</v>
      </c>
      <c r="B625" t="s">
        <v>1177</v>
      </c>
    </row>
    <row r="626" spans="1:2" x14ac:dyDescent="0.25">
      <c r="A626" t="s">
        <v>1135</v>
      </c>
      <c r="B626" t="s">
        <v>1312</v>
      </c>
    </row>
    <row r="627" spans="1:2" x14ac:dyDescent="0.25">
      <c r="A627" t="s">
        <v>1135</v>
      </c>
      <c r="B627" t="s">
        <v>1178</v>
      </c>
    </row>
    <row r="628" spans="1:2" x14ac:dyDescent="0.25">
      <c r="A628" t="s">
        <v>1135</v>
      </c>
      <c r="B628" t="s">
        <v>1152</v>
      </c>
    </row>
    <row r="629" spans="1:2" x14ac:dyDescent="0.25">
      <c r="A629" t="s">
        <v>1135</v>
      </c>
      <c r="B629" t="s">
        <v>1153</v>
      </c>
    </row>
    <row r="630" spans="1:2" x14ac:dyDescent="0.25">
      <c r="A630" t="s">
        <v>1135</v>
      </c>
      <c r="B630" t="s">
        <v>1154</v>
      </c>
    </row>
    <row r="631" spans="1:2" x14ac:dyDescent="0.25">
      <c r="A631" t="s">
        <v>1135</v>
      </c>
      <c r="B631" t="s">
        <v>1309</v>
      </c>
    </row>
    <row r="632" spans="1:2" x14ac:dyDescent="0.25">
      <c r="A632" t="s">
        <v>1135</v>
      </c>
      <c r="B632" t="s">
        <v>1179</v>
      </c>
    </row>
    <row r="633" spans="1:2" x14ac:dyDescent="0.25">
      <c r="A633" t="s">
        <v>1135</v>
      </c>
      <c r="B633" t="s">
        <v>1180</v>
      </c>
    </row>
    <row r="634" spans="1:2" x14ac:dyDescent="0.25">
      <c r="A634" t="s">
        <v>1135</v>
      </c>
      <c r="B634" t="s">
        <v>1320</v>
      </c>
    </row>
    <row r="635" spans="1:2" x14ac:dyDescent="0.25">
      <c r="A635" t="s">
        <v>1135</v>
      </c>
      <c r="B635" t="s">
        <v>1159</v>
      </c>
    </row>
    <row r="636" spans="1:2" x14ac:dyDescent="0.25">
      <c r="A636" t="s">
        <v>1135</v>
      </c>
      <c r="B636" t="s">
        <v>1181</v>
      </c>
    </row>
    <row r="637" spans="1:2" x14ac:dyDescent="0.25">
      <c r="A637" t="s">
        <v>1135</v>
      </c>
      <c r="B637" t="s">
        <v>1182</v>
      </c>
    </row>
    <row r="638" spans="1:2" x14ac:dyDescent="0.25">
      <c r="A638" t="s">
        <v>1135</v>
      </c>
      <c r="B638" t="s">
        <v>1183</v>
      </c>
    </row>
    <row r="639" spans="1:2" x14ac:dyDescent="0.25">
      <c r="A639" t="s">
        <v>1135</v>
      </c>
      <c r="B639" t="s">
        <v>1184</v>
      </c>
    </row>
  </sheetData>
  <conditionalFormatting sqref="F273:F277">
    <cfRule type="duplicateValues" dxfId="118" priority="12"/>
  </conditionalFormatting>
  <conditionalFormatting sqref="F328:F332">
    <cfRule type="duplicateValues" dxfId="117" priority="11"/>
  </conditionalFormatting>
  <conditionalFormatting sqref="F317:F321">
    <cfRule type="duplicateValues" dxfId="116" priority="10"/>
  </conditionalFormatting>
  <conditionalFormatting sqref="F306:F310">
    <cfRule type="duplicateValues" dxfId="115" priority="9"/>
  </conditionalFormatting>
  <conditionalFormatting sqref="F295:F299">
    <cfRule type="duplicateValues" dxfId="114" priority="8"/>
  </conditionalFormatting>
  <conditionalFormatting sqref="F284:F288">
    <cfRule type="duplicateValues" dxfId="113" priority="7"/>
  </conditionalFormatting>
  <conditionalFormatting sqref="F525:F529">
    <cfRule type="duplicateValues" dxfId="112" priority="6"/>
  </conditionalFormatting>
  <conditionalFormatting sqref="F565:F569">
    <cfRule type="duplicateValues" dxfId="111" priority="5"/>
  </conditionalFormatting>
  <conditionalFormatting sqref="F557:F561">
    <cfRule type="duplicateValues" dxfId="110" priority="4"/>
  </conditionalFormatting>
  <conditionalFormatting sqref="F549:F553">
    <cfRule type="duplicateValues" dxfId="109" priority="3"/>
  </conditionalFormatting>
  <conditionalFormatting sqref="F541:F545">
    <cfRule type="duplicateValues" dxfId="108" priority="2"/>
  </conditionalFormatting>
  <conditionalFormatting sqref="F533:F537">
    <cfRule type="duplicateValues" dxfId="10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J31"/>
  <sheetViews>
    <sheetView showGridLines="0" zoomScaleNormal="100" workbookViewId="0">
      <selection activeCell="B1" sqref="B1"/>
    </sheetView>
  </sheetViews>
  <sheetFormatPr defaultRowHeight="15" x14ac:dyDescent="0.25"/>
  <cols>
    <col min="1" max="1" width="9.140625" customWidth="1"/>
    <col min="2" max="2" width="24.140625" customWidth="1"/>
    <col min="3" max="6" width="22.140625" customWidth="1"/>
  </cols>
  <sheetData>
    <row r="1" spans="1:10" x14ac:dyDescent="0.25">
      <c r="A1" s="204" t="str">
        <f ca="1">MID(CELL("имяфайла"),SEARCH("[",CELL("имяфайла")),SEARCH("]",CELL("имяфайла"))-SEARCH("[",CELL("имяфайла"))+1)</f>
        <v>[Форма заявки_20150406_2_Excel2007.xlsm]</v>
      </c>
      <c r="B1" s="215" t="s">
        <v>1111</v>
      </c>
    </row>
    <row r="4" spans="1:10" ht="15.75" x14ac:dyDescent="0.25">
      <c r="B4" s="214" t="s">
        <v>1053</v>
      </c>
      <c r="C4" s="227" t="s">
        <v>1054</v>
      </c>
      <c r="D4" s="227"/>
      <c r="E4" s="227"/>
      <c r="F4" s="214" t="s">
        <v>1104</v>
      </c>
      <c r="H4" s="211"/>
      <c r="I4" s="211"/>
      <c r="J4" s="211"/>
    </row>
    <row r="5" spans="1:10" ht="36" x14ac:dyDescent="0.25">
      <c r="B5" s="208" t="s">
        <v>1105</v>
      </c>
      <c r="C5" s="207" t="s">
        <v>1055</v>
      </c>
      <c r="D5" s="207" t="s">
        <v>1056</v>
      </c>
      <c r="E5" s="207" t="s">
        <v>1057</v>
      </c>
      <c r="F5" s="207" t="s">
        <v>1058</v>
      </c>
      <c r="H5" s="211"/>
      <c r="I5" s="211"/>
      <c r="J5" s="211"/>
    </row>
    <row r="6" spans="1:10" ht="15.75" x14ac:dyDescent="0.25">
      <c r="B6" s="199" t="s">
        <v>1098</v>
      </c>
      <c r="C6" s="200" t="s">
        <v>1059</v>
      </c>
      <c r="D6" s="229" t="s">
        <v>1060</v>
      </c>
      <c r="E6" s="209" t="s">
        <v>1061</v>
      </c>
      <c r="F6" s="200" t="s">
        <v>1062</v>
      </c>
      <c r="H6" s="212" t="b">
        <v>1</v>
      </c>
      <c r="I6" s="212" t="b">
        <v>0</v>
      </c>
      <c r="J6" s="212"/>
    </row>
    <row r="7" spans="1:10" ht="15.75" x14ac:dyDescent="0.25">
      <c r="B7" s="199" t="s">
        <v>1099</v>
      </c>
      <c r="C7" s="200" t="s">
        <v>1059</v>
      </c>
      <c r="D7" s="229"/>
      <c r="E7" s="209" t="s">
        <v>1061</v>
      </c>
      <c r="F7" s="200" t="s">
        <v>1062</v>
      </c>
      <c r="H7" s="212" t="b">
        <v>1</v>
      </c>
      <c r="I7" s="212" t="b">
        <v>0</v>
      </c>
      <c r="J7" s="212"/>
    </row>
    <row r="8" spans="1:10" ht="48" customHeight="1" x14ac:dyDescent="0.25">
      <c r="B8" s="206" t="s">
        <v>1109</v>
      </c>
      <c r="C8" s="224" t="s">
        <v>1063</v>
      </c>
      <c r="D8" s="224"/>
      <c r="E8" s="207" t="s">
        <v>1057</v>
      </c>
      <c r="F8" s="207" t="s">
        <v>1110</v>
      </c>
      <c r="H8" s="212"/>
      <c r="I8" s="212"/>
      <c r="J8" s="212"/>
    </row>
    <row r="9" spans="1:10" x14ac:dyDescent="0.25">
      <c r="B9" s="230" t="s">
        <v>1106</v>
      </c>
      <c r="C9" s="213" t="s">
        <v>1064</v>
      </c>
      <c r="D9" s="213" t="s">
        <v>1064</v>
      </c>
      <c r="E9" s="231" t="s">
        <v>1067</v>
      </c>
      <c r="F9" s="231" t="s">
        <v>1067</v>
      </c>
      <c r="H9" s="212"/>
      <c r="I9" s="212"/>
      <c r="J9" s="212"/>
    </row>
    <row r="10" spans="1:10" ht="42" x14ac:dyDescent="0.25">
      <c r="B10" s="230"/>
      <c r="C10" s="201" t="s">
        <v>1065</v>
      </c>
      <c r="D10" s="201" t="s">
        <v>1066</v>
      </c>
      <c r="E10" s="231"/>
      <c r="F10" s="231"/>
      <c r="H10" s="212"/>
      <c r="I10" s="212"/>
      <c r="J10" s="212"/>
    </row>
    <row r="11" spans="1:10" x14ac:dyDescent="0.25">
      <c r="B11" s="199" t="s">
        <v>1100</v>
      </c>
      <c r="C11" s="200" t="s">
        <v>1068</v>
      </c>
      <c r="D11" s="200" t="s">
        <v>1068</v>
      </c>
      <c r="E11" s="209" t="s">
        <v>1069</v>
      </c>
      <c r="F11" s="200" t="s">
        <v>1070</v>
      </c>
      <c r="H11" s="212" t="b">
        <v>1</v>
      </c>
      <c r="I11" s="212" t="b">
        <v>1</v>
      </c>
      <c r="J11" s="212" t="b">
        <v>0</v>
      </c>
    </row>
    <row r="12" spans="1:10" ht="31.5" x14ac:dyDescent="0.25">
      <c r="B12" s="199" t="s">
        <v>1101</v>
      </c>
      <c r="C12" s="200" t="s">
        <v>1072</v>
      </c>
      <c r="D12" s="200" t="s">
        <v>1072</v>
      </c>
      <c r="E12" s="209" t="s">
        <v>1073</v>
      </c>
      <c r="F12" s="201" t="s">
        <v>1071</v>
      </c>
      <c r="H12" s="212" t="b">
        <v>0</v>
      </c>
      <c r="I12" s="212" t="b">
        <v>0</v>
      </c>
      <c r="J12" s="212"/>
    </row>
    <row r="13" spans="1:10" ht="16.5" x14ac:dyDescent="0.25">
      <c r="B13" s="199" t="s">
        <v>1102</v>
      </c>
      <c r="C13" s="200" t="s">
        <v>1074</v>
      </c>
      <c r="D13" s="200" t="s">
        <v>1074</v>
      </c>
      <c r="E13" s="209" t="s">
        <v>1075</v>
      </c>
      <c r="F13" s="202"/>
      <c r="H13" s="212" t="b">
        <v>0</v>
      </c>
      <c r="I13" s="212" t="b">
        <v>0</v>
      </c>
      <c r="J13" s="212"/>
    </row>
    <row r="14" spans="1:10" x14ac:dyDescent="0.25">
      <c r="B14" s="230" t="s">
        <v>1107</v>
      </c>
      <c r="C14" s="213" t="s">
        <v>1064</v>
      </c>
      <c r="D14" s="213" t="s">
        <v>1064</v>
      </c>
      <c r="E14" s="231" t="s">
        <v>1067</v>
      </c>
      <c r="F14" s="231" t="s">
        <v>1067</v>
      </c>
      <c r="H14" s="212"/>
      <c r="I14" s="212"/>
      <c r="J14" s="212"/>
    </row>
    <row r="15" spans="1:10" ht="42" x14ac:dyDescent="0.25">
      <c r="B15" s="230"/>
      <c r="C15" s="201" t="s">
        <v>1065</v>
      </c>
      <c r="D15" s="201" t="s">
        <v>1066</v>
      </c>
      <c r="E15" s="231"/>
      <c r="F15" s="231"/>
      <c r="H15" s="212"/>
      <c r="I15" s="212"/>
      <c r="J15" s="212"/>
    </row>
    <row r="16" spans="1:10" x14ac:dyDescent="0.25">
      <c r="B16" s="199" t="s">
        <v>1100</v>
      </c>
      <c r="C16" s="200" t="s">
        <v>1076</v>
      </c>
      <c r="D16" s="200" t="s">
        <v>1076</v>
      </c>
      <c r="E16" s="210" t="s">
        <v>1079</v>
      </c>
      <c r="F16" s="200" t="s">
        <v>1103</v>
      </c>
      <c r="H16" s="212" t="b">
        <v>1</v>
      </c>
      <c r="I16" s="212" t="b">
        <v>1</v>
      </c>
      <c r="J16" s="212" t="b">
        <v>0</v>
      </c>
    </row>
    <row r="17" spans="1:10" ht="33.75" customHeight="1" x14ac:dyDescent="0.25">
      <c r="B17" s="199" t="s">
        <v>1101</v>
      </c>
      <c r="C17" s="200" t="s">
        <v>1077</v>
      </c>
      <c r="D17" s="200" t="s">
        <v>1077</v>
      </c>
      <c r="E17" s="210" t="s">
        <v>1080</v>
      </c>
      <c r="F17" s="228" t="s">
        <v>1071</v>
      </c>
      <c r="H17" s="212" t="b">
        <v>0</v>
      </c>
      <c r="I17" s="212" t="b">
        <v>0</v>
      </c>
      <c r="J17" s="212"/>
    </row>
    <row r="18" spans="1:10" x14ac:dyDescent="0.25">
      <c r="B18" s="199" t="s">
        <v>1102</v>
      </c>
      <c r="C18" s="200" t="s">
        <v>1078</v>
      </c>
      <c r="D18" s="200" t="s">
        <v>1078</v>
      </c>
      <c r="E18" s="210" t="s">
        <v>1081</v>
      </c>
      <c r="F18" s="228"/>
      <c r="H18" s="212" t="b">
        <v>0</v>
      </c>
      <c r="I18" s="212" t="b">
        <v>0</v>
      </c>
      <c r="J18" s="212"/>
    </row>
    <row r="19" spans="1:10" ht="27.75" x14ac:dyDescent="0.25">
      <c r="B19" s="199" t="s">
        <v>1108</v>
      </c>
      <c r="C19" s="225"/>
      <c r="D19" s="226"/>
      <c r="E19" s="217" t="s">
        <v>1067</v>
      </c>
      <c r="F19" s="203"/>
      <c r="H19" s="211"/>
      <c r="I19" s="211"/>
      <c r="J19" s="211"/>
    </row>
    <row r="21" spans="1:10" ht="17.25" x14ac:dyDescent="0.25">
      <c r="B21" s="205" t="s">
        <v>1082</v>
      </c>
    </row>
    <row r="22" spans="1:10" s="197" customFormat="1" ht="30" customHeight="1" x14ac:dyDescent="0.25">
      <c r="A22" s="198" t="s">
        <v>792</v>
      </c>
      <c r="B22" s="222" t="s">
        <v>1093</v>
      </c>
      <c r="C22" s="222"/>
      <c r="D22" s="222"/>
      <c r="E22" s="222"/>
      <c r="F22" s="222"/>
    </row>
    <row r="23" spans="1:10" s="197" customFormat="1" ht="30" customHeight="1" x14ac:dyDescent="0.25">
      <c r="A23" s="198" t="s">
        <v>793</v>
      </c>
      <c r="B23" s="223" t="s">
        <v>1094</v>
      </c>
      <c r="C23" s="223"/>
      <c r="D23" s="223"/>
      <c r="E23" s="223"/>
      <c r="F23" s="223"/>
    </row>
    <row r="24" spans="1:10" s="197" customFormat="1" ht="120" customHeight="1" x14ac:dyDescent="0.25">
      <c r="A24" s="198" t="s">
        <v>794</v>
      </c>
      <c r="B24" s="223" t="s">
        <v>1095</v>
      </c>
      <c r="C24" s="223"/>
      <c r="D24" s="223"/>
      <c r="E24" s="223"/>
      <c r="F24" s="223"/>
    </row>
    <row r="25" spans="1:10" s="197" customFormat="1" ht="45" customHeight="1" x14ac:dyDescent="0.25">
      <c r="A25" s="198" t="s">
        <v>1083</v>
      </c>
      <c r="B25" s="222" t="s">
        <v>1089</v>
      </c>
      <c r="C25" s="222"/>
      <c r="D25" s="222"/>
      <c r="E25" s="222"/>
      <c r="F25" s="222"/>
    </row>
    <row r="26" spans="1:10" s="197" customFormat="1" ht="45" customHeight="1" x14ac:dyDescent="0.25">
      <c r="A26" s="198" t="s">
        <v>1084</v>
      </c>
      <c r="B26" s="222" t="s">
        <v>1090</v>
      </c>
      <c r="C26" s="222"/>
      <c r="D26" s="222"/>
      <c r="E26" s="222"/>
      <c r="F26" s="222"/>
    </row>
    <row r="27" spans="1:10" s="197" customFormat="1" ht="45" customHeight="1" x14ac:dyDescent="0.25">
      <c r="A27" s="198" t="s">
        <v>1085</v>
      </c>
      <c r="B27" s="222" t="s">
        <v>1092</v>
      </c>
      <c r="C27" s="222"/>
      <c r="D27" s="222"/>
      <c r="E27" s="222"/>
      <c r="F27" s="222"/>
    </row>
    <row r="28" spans="1:10" s="197" customFormat="1" ht="30" customHeight="1" x14ac:dyDescent="0.25">
      <c r="A28" s="198" t="s">
        <v>1086</v>
      </c>
      <c r="B28" s="222" t="s">
        <v>1096</v>
      </c>
      <c r="C28" s="222"/>
      <c r="D28" s="222"/>
      <c r="E28" s="222"/>
      <c r="F28" s="222"/>
    </row>
    <row r="29" spans="1:10" s="197" customFormat="1" ht="30" customHeight="1" x14ac:dyDescent="0.25">
      <c r="A29" s="198" t="s">
        <v>1087</v>
      </c>
      <c r="B29" s="223" t="s">
        <v>1097</v>
      </c>
      <c r="C29" s="223"/>
      <c r="D29" s="223"/>
      <c r="E29" s="223"/>
      <c r="F29" s="223"/>
    </row>
    <row r="30" spans="1:10" s="197" customFormat="1" ht="45" customHeight="1" x14ac:dyDescent="0.25">
      <c r="A30" s="198" t="s">
        <v>1088</v>
      </c>
      <c r="B30" s="223" t="s">
        <v>1091</v>
      </c>
      <c r="C30" s="223"/>
      <c r="D30" s="223"/>
      <c r="E30" s="223"/>
      <c r="F30" s="223"/>
    </row>
    <row r="31" spans="1:10" x14ac:dyDescent="0.25">
      <c r="C31" s="197"/>
    </row>
  </sheetData>
  <sheetProtection sheet="1" objects="1" scenarios="1"/>
  <mergeCells count="20">
    <mergeCell ref="C4:E4"/>
    <mergeCell ref="F17:F18"/>
    <mergeCell ref="B22:F22"/>
    <mergeCell ref="B23:F23"/>
    <mergeCell ref="B24:F24"/>
    <mergeCell ref="D6:D7"/>
    <mergeCell ref="B9:B10"/>
    <mergeCell ref="E9:E10"/>
    <mergeCell ref="F9:F10"/>
    <mergeCell ref="B14:B15"/>
    <mergeCell ref="E14:E15"/>
    <mergeCell ref="F14:F15"/>
    <mergeCell ref="B27:F27"/>
    <mergeCell ref="B28:F28"/>
    <mergeCell ref="B29:F29"/>
    <mergeCell ref="B30:F30"/>
    <mergeCell ref="C8:D8"/>
    <mergeCell ref="B25:F25"/>
    <mergeCell ref="B26:F26"/>
    <mergeCell ref="C19:D19"/>
  </mergeCells>
  <conditionalFormatting sqref="C6">
    <cfRule type="expression" dxfId="106" priority="24">
      <formula>H6</formula>
    </cfRule>
  </conditionalFormatting>
  <conditionalFormatting sqref="C7">
    <cfRule type="expression" dxfId="105" priority="22">
      <formula>H7</formula>
    </cfRule>
  </conditionalFormatting>
  <conditionalFormatting sqref="C11">
    <cfRule type="expression" dxfId="104" priority="21">
      <formula>H11</formula>
    </cfRule>
  </conditionalFormatting>
  <conditionalFormatting sqref="C12">
    <cfRule type="expression" dxfId="103" priority="20">
      <formula>H12</formula>
    </cfRule>
  </conditionalFormatting>
  <conditionalFormatting sqref="C13">
    <cfRule type="expression" dxfId="102" priority="19">
      <formula>H13</formula>
    </cfRule>
  </conditionalFormatting>
  <conditionalFormatting sqref="C16">
    <cfRule type="expression" dxfId="101" priority="18">
      <formula>H16</formula>
    </cfRule>
  </conditionalFormatting>
  <conditionalFormatting sqref="C17">
    <cfRule type="expression" dxfId="100" priority="17">
      <formula>H17</formula>
    </cfRule>
  </conditionalFormatting>
  <conditionalFormatting sqref="C18">
    <cfRule type="expression" dxfId="99" priority="16">
      <formula>H18</formula>
    </cfRule>
  </conditionalFormatting>
  <conditionalFormatting sqref="D11">
    <cfRule type="expression" dxfId="98" priority="15">
      <formula>I11</formula>
    </cfRule>
  </conditionalFormatting>
  <conditionalFormatting sqref="D12">
    <cfRule type="expression" dxfId="97" priority="14">
      <formula>I12</formula>
    </cfRule>
  </conditionalFormatting>
  <conditionalFormatting sqref="D13">
    <cfRule type="expression" dxfId="96" priority="13">
      <formula>I13</formula>
    </cfRule>
  </conditionalFormatting>
  <conditionalFormatting sqref="D16">
    <cfRule type="expression" dxfId="95" priority="12">
      <formula>I16</formula>
    </cfRule>
  </conditionalFormatting>
  <conditionalFormatting sqref="D17">
    <cfRule type="expression" dxfId="94" priority="11">
      <formula>I17</formula>
    </cfRule>
  </conditionalFormatting>
  <conditionalFormatting sqref="D18">
    <cfRule type="expression" dxfId="93" priority="10">
      <formula>I18</formula>
    </cfRule>
  </conditionalFormatting>
  <conditionalFormatting sqref="F6">
    <cfRule type="expression" dxfId="92" priority="9">
      <formula>I6</formula>
    </cfRule>
  </conditionalFormatting>
  <conditionalFormatting sqref="F7">
    <cfRule type="expression" dxfId="91" priority="5">
      <formula>I7</formula>
    </cfRule>
  </conditionalFormatting>
  <conditionalFormatting sqref="F16">
    <cfRule type="expression" dxfId="90" priority="4">
      <formula>J16</formula>
    </cfRule>
  </conditionalFormatting>
  <conditionalFormatting sqref="C9:D9 C14:D14">
    <cfRule type="cellIs" dxfId="89" priority="3" operator="notEqual">
      <formula>"201__год"</formula>
    </cfRule>
  </conditionalFormatting>
  <conditionalFormatting sqref="F11">
    <cfRule type="expression" dxfId="88" priority="2">
      <formula>J11</formula>
    </cfRule>
  </conditionalFormatting>
  <conditionalFormatting sqref="C19:D19">
    <cfRule type="expression" dxfId="87" priority="1">
      <formula>LEN($C$19)&gt;0</formula>
    </cfRule>
  </conditionalFormatting>
  <hyperlinks>
    <hyperlink ref="B1" location="'Форма заявки'!A1" display="&lt;&lt; Назад"/>
  </hyperlink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7215" r:id="rId4" name="OptionButton1">
          <controlPr defaultSize="0" autoLine="0" linkedCell="H6" r:id="rId5">
            <anchor moveWithCells="1">
              <from>
                <xdr:col>2</xdr:col>
                <xdr:colOff>19050</xdr:colOff>
                <xdr:row>5</xdr:row>
                <xdr:rowOff>19050</xdr:rowOff>
              </from>
              <to>
                <xdr:col>2</xdr:col>
                <xdr:colOff>180975</xdr:colOff>
                <xdr:row>5</xdr:row>
                <xdr:rowOff>180975</xdr:rowOff>
              </to>
            </anchor>
          </controlPr>
        </control>
      </mc:Choice>
      <mc:Fallback>
        <control shapeId="7215" r:id="rId4" name="OptionButton1"/>
      </mc:Fallback>
    </mc:AlternateContent>
    <mc:AlternateContent xmlns:mc="http://schemas.openxmlformats.org/markup-compatibility/2006">
      <mc:Choice Requires="x14">
        <control shapeId="7216" r:id="rId6" name="OptionButton2">
          <controlPr defaultSize="0" autoLine="0" linkedCell="H7" r:id="rId5">
            <anchor moveWithCells="1">
              <from>
                <xdr:col>2</xdr:col>
                <xdr:colOff>19050</xdr:colOff>
                <xdr:row>6</xdr:row>
                <xdr:rowOff>19050</xdr:rowOff>
              </from>
              <to>
                <xdr:col>2</xdr:col>
                <xdr:colOff>180975</xdr:colOff>
                <xdr:row>6</xdr:row>
                <xdr:rowOff>180975</xdr:rowOff>
              </to>
            </anchor>
          </controlPr>
        </control>
      </mc:Choice>
      <mc:Fallback>
        <control shapeId="7216" r:id="rId6" name="OptionButton2"/>
      </mc:Fallback>
    </mc:AlternateContent>
    <mc:AlternateContent xmlns:mc="http://schemas.openxmlformats.org/markup-compatibility/2006">
      <mc:Choice Requires="x14">
        <control shapeId="7217" r:id="rId7" name="OptionButton3">
          <controlPr defaultSize="0" autoLine="0" linkedCell="I6" r:id="rId8">
            <anchor moveWithCells="1">
              <from>
                <xdr:col>5</xdr:col>
                <xdr:colOff>19050</xdr:colOff>
                <xdr:row>5</xdr:row>
                <xdr:rowOff>19050</xdr:rowOff>
              </from>
              <to>
                <xdr:col>5</xdr:col>
                <xdr:colOff>180975</xdr:colOff>
                <xdr:row>5</xdr:row>
                <xdr:rowOff>180975</xdr:rowOff>
              </to>
            </anchor>
          </controlPr>
        </control>
      </mc:Choice>
      <mc:Fallback>
        <control shapeId="7217" r:id="rId7" name="OptionButton3"/>
      </mc:Fallback>
    </mc:AlternateContent>
    <mc:AlternateContent xmlns:mc="http://schemas.openxmlformats.org/markup-compatibility/2006">
      <mc:Choice Requires="x14">
        <control shapeId="7218" r:id="rId9" name="OptionButton4">
          <controlPr defaultSize="0" autoLine="0" linkedCell="I7" r:id="rId8">
            <anchor moveWithCells="1">
              <from>
                <xdr:col>5</xdr:col>
                <xdr:colOff>19050</xdr:colOff>
                <xdr:row>6</xdr:row>
                <xdr:rowOff>19050</xdr:rowOff>
              </from>
              <to>
                <xdr:col>5</xdr:col>
                <xdr:colOff>180975</xdr:colOff>
                <xdr:row>6</xdr:row>
                <xdr:rowOff>180975</xdr:rowOff>
              </to>
            </anchor>
          </controlPr>
        </control>
      </mc:Choice>
      <mc:Fallback>
        <control shapeId="7218" r:id="rId9" name="OptionButton4"/>
      </mc:Fallback>
    </mc:AlternateContent>
    <mc:AlternateContent xmlns:mc="http://schemas.openxmlformats.org/markup-compatibility/2006">
      <mc:Choice Requires="x14">
        <control shapeId="7221" r:id="rId10" name="OptionButton7">
          <controlPr defaultSize="0" autoLine="0" linkedCell="I16" r:id="rId5">
            <anchor moveWithCells="1">
              <from>
                <xdr:col>3</xdr:col>
                <xdr:colOff>19050</xdr:colOff>
                <xdr:row>15</xdr:row>
                <xdr:rowOff>19050</xdr:rowOff>
              </from>
              <to>
                <xdr:col>3</xdr:col>
                <xdr:colOff>180975</xdr:colOff>
                <xdr:row>15</xdr:row>
                <xdr:rowOff>180975</xdr:rowOff>
              </to>
            </anchor>
          </controlPr>
        </control>
      </mc:Choice>
      <mc:Fallback>
        <control shapeId="7221" r:id="rId10" name="OptionButton7"/>
      </mc:Fallback>
    </mc:AlternateContent>
    <mc:AlternateContent xmlns:mc="http://schemas.openxmlformats.org/markup-compatibility/2006">
      <mc:Choice Requires="x14">
        <control shapeId="7222" r:id="rId11" name="OptionButton8">
          <controlPr defaultSize="0" autoLine="0" linkedCell="I17" r:id="rId8">
            <anchor moveWithCells="1">
              <from>
                <xdr:col>3</xdr:col>
                <xdr:colOff>19050</xdr:colOff>
                <xdr:row>16</xdr:row>
                <xdr:rowOff>19050</xdr:rowOff>
              </from>
              <to>
                <xdr:col>3</xdr:col>
                <xdr:colOff>180975</xdr:colOff>
                <xdr:row>16</xdr:row>
                <xdr:rowOff>180975</xdr:rowOff>
              </to>
            </anchor>
          </controlPr>
        </control>
      </mc:Choice>
      <mc:Fallback>
        <control shapeId="7222" r:id="rId11" name="OptionButton8"/>
      </mc:Fallback>
    </mc:AlternateContent>
    <mc:AlternateContent xmlns:mc="http://schemas.openxmlformats.org/markup-compatibility/2006">
      <mc:Choice Requires="x14">
        <control shapeId="7223" r:id="rId12" name="OptionButton9">
          <controlPr defaultSize="0" autoLine="0" linkedCell="I18" r:id="rId8">
            <anchor moveWithCells="1">
              <from>
                <xdr:col>3</xdr:col>
                <xdr:colOff>19050</xdr:colOff>
                <xdr:row>17</xdr:row>
                <xdr:rowOff>19050</xdr:rowOff>
              </from>
              <to>
                <xdr:col>3</xdr:col>
                <xdr:colOff>180975</xdr:colOff>
                <xdr:row>17</xdr:row>
                <xdr:rowOff>180975</xdr:rowOff>
              </to>
            </anchor>
          </controlPr>
        </control>
      </mc:Choice>
      <mc:Fallback>
        <control shapeId="7223" r:id="rId12" name="OptionButton9"/>
      </mc:Fallback>
    </mc:AlternateContent>
    <mc:AlternateContent xmlns:mc="http://schemas.openxmlformats.org/markup-compatibility/2006">
      <mc:Choice Requires="x14">
        <control shapeId="7224" r:id="rId13" name="OptionButton10">
          <controlPr defaultSize="0" autoLine="0" linkedCell="H18" r:id="rId8">
            <anchor moveWithCells="1">
              <from>
                <xdr:col>2</xdr:col>
                <xdr:colOff>19050</xdr:colOff>
                <xdr:row>17</xdr:row>
                <xdr:rowOff>19050</xdr:rowOff>
              </from>
              <to>
                <xdr:col>2</xdr:col>
                <xdr:colOff>180975</xdr:colOff>
                <xdr:row>17</xdr:row>
                <xdr:rowOff>180975</xdr:rowOff>
              </to>
            </anchor>
          </controlPr>
        </control>
      </mc:Choice>
      <mc:Fallback>
        <control shapeId="7224" r:id="rId13" name="OptionButton10"/>
      </mc:Fallback>
    </mc:AlternateContent>
    <mc:AlternateContent xmlns:mc="http://schemas.openxmlformats.org/markup-compatibility/2006">
      <mc:Choice Requires="x14">
        <control shapeId="7225" r:id="rId14" name="OptionButton11">
          <controlPr defaultSize="0" autoLine="0" linkedCell="H17" r:id="rId8">
            <anchor moveWithCells="1">
              <from>
                <xdr:col>2</xdr:col>
                <xdr:colOff>19050</xdr:colOff>
                <xdr:row>16</xdr:row>
                <xdr:rowOff>19050</xdr:rowOff>
              </from>
              <to>
                <xdr:col>2</xdr:col>
                <xdr:colOff>180975</xdr:colOff>
                <xdr:row>16</xdr:row>
                <xdr:rowOff>180975</xdr:rowOff>
              </to>
            </anchor>
          </controlPr>
        </control>
      </mc:Choice>
      <mc:Fallback>
        <control shapeId="7225" r:id="rId14" name="OptionButton11"/>
      </mc:Fallback>
    </mc:AlternateContent>
    <mc:AlternateContent xmlns:mc="http://schemas.openxmlformats.org/markup-compatibility/2006">
      <mc:Choice Requires="x14">
        <control shapeId="7226" r:id="rId15" name="OptionButton12">
          <controlPr defaultSize="0" autoLine="0" linkedCell="H16" r:id="rId5">
            <anchor moveWithCells="1">
              <from>
                <xdr:col>2</xdr:col>
                <xdr:colOff>19050</xdr:colOff>
                <xdr:row>15</xdr:row>
                <xdr:rowOff>19050</xdr:rowOff>
              </from>
              <to>
                <xdr:col>2</xdr:col>
                <xdr:colOff>180975</xdr:colOff>
                <xdr:row>15</xdr:row>
                <xdr:rowOff>180975</xdr:rowOff>
              </to>
            </anchor>
          </controlPr>
        </control>
      </mc:Choice>
      <mc:Fallback>
        <control shapeId="7226" r:id="rId15" name="OptionButton12"/>
      </mc:Fallback>
    </mc:AlternateContent>
    <mc:AlternateContent xmlns:mc="http://schemas.openxmlformats.org/markup-compatibility/2006">
      <mc:Choice Requires="x14">
        <control shapeId="7227" r:id="rId16" name="OptionButton13">
          <controlPr defaultSize="0" autoLine="0" linkedCell="H13" r:id="rId8">
            <anchor moveWithCells="1">
              <from>
                <xdr:col>2</xdr:col>
                <xdr:colOff>19050</xdr:colOff>
                <xdr:row>12</xdr:row>
                <xdr:rowOff>19050</xdr:rowOff>
              </from>
              <to>
                <xdr:col>2</xdr:col>
                <xdr:colOff>180975</xdr:colOff>
                <xdr:row>12</xdr:row>
                <xdr:rowOff>180975</xdr:rowOff>
              </to>
            </anchor>
          </controlPr>
        </control>
      </mc:Choice>
      <mc:Fallback>
        <control shapeId="7227" r:id="rId16" name="OptionButton13"/>
      </mc:Fallback>
    </mc:AlternateContent>
    <mc:AlternateContent xmlns:mc="http://schemas.openxmlformats.org/markup-compatibility/2006">
      <mc:Choice Requires="x14">
        <control shapeId="7228" r:id="rId17" name="OptionButton14">
          <controlPr defaultSize="0" autoLine="0" linkedCell="H12" r:id="rId8">
            <anchor moveWithCells="1">
              <from>
                <xdr:col>2</xdr:col>
                <xdr:colOff>19050</xdr:colOff>
                <xdr:row>11</xdr:row>
                <xdr:rowOff>19050</xdr:rowOff>
              </from>
              <to>
                <xdr:col>2</xdr:col>
                <xdr:colOff>180975</xdr:colOff>
                <xdr:row>11</xdr:row>
                <xdr:rowOff>180975</xdr:rowOff>
              </to>
            </anchor>
          </controlPr>
        </control>
      </mc:Choice>
      <mc:Fallback>
        <control shapeId="7228" r:id="rId17" name="OptionButton14"/>
      </mc:Fallback>
    </mc:AlternateContent>
    <mc:AlternateContent xmlns:mc="http://schemas.openxmlformats.org/markup-compatibility/2006">
      <mc:Choice Requires="x14">
        <control shapeId="7229" r:id="rId18" name="OptionButton15">
          <controlPr defaultSize="0" autoLine="0" linkedCell="H11" r:id="rId5">
            <anchor moveWithCells="1">
              <from>
                <xdr:col>2</xdr:col>
                <xdr:colOff>19050</xdr:colOff>
                <xdr:row>10</xdr:row>
                <xdr:rowOff>19050</xdr:rowOff>
              </from>
              <to>
                <xdr:col>2</xdr:col>
                <xdr:colOff>180975</xdr:colOff>
                <xdr:row>10</xdr:row>
                <xdr:rowOff>180975</xdr:rowOff>
              </to>
            </anchor>
          </controlPr>
        </control>
      </mc:Choice>
      <mc:Fallback>
        <control shapeId="7229" r:id="rId18" name="OptionButton15"/>
      </mc:Fallback>
    </mc:AlternateContent>
    <mc:AlternateContent xmlns:mc="http://schemas.openxmlformats.org/markup-compatibility/2006">
      <mc:Choice Requires="x14">
        <control shapeId="7230" r:id="rId19" name="OptionButton16">
          <controlPr defaultSize="0" autoLine="0" linkedCell="I11" r:id="rId5">
            <anchor moveWithCells="1">
              <from>
                <xdr:col>3</xdr:col>
                <xdr:colOff>19050</xdr:colOff>
                <xdr:row>10</xdr:row>
                <xdr:rowOff>19050</xdr:rowOff>
              </from>
              <to>
                <xdr:col>3</xdr:col>
                <xdr:colOff>180975</xdr:colOff>
                <xdr:row>10</xdr:row>
                <xdr:rowOff>180975</xdr:rowOff>
              </to>
            </anchor>
          </controlPr>
        </control>
      </mc:Choice>
      <mc:Fallback>
        <control shapeId="7230" r:id="rId19" name="OptionButton16"/>
      </mc:Fallback>
    </mc:AlternateContent>
    <mc:AlternateContent xmlns:mc="http://schemas.openxmlformats.org/markup-compatibility/2006">
      <mc:Choice Requires="x14">
        <control shapeId="7231" r:id="rId20" name="OptionButton17">
          <controlPr defaultSize="0" autoLine="0" linkedCell="I12" r:id="rId8">
            <anchor moveWithCells="1">
              <from>
                <xdr:col>3</xdr:col>
                <xdr:colOff>19050</xdr:colOff>
                <xdr:row>11</xdr:row>
                <xdr:rowOff>19050</xdr:rowOff>
              </from>
              <to>
                <xdr:col>3</xdr:col>
                <xdr:colOff>180975</xdr:colOff>
                <xdr:row>11</xdr:row>
                <xdr:rowOff>180975</xdr:rowOff>
              </to>
            </anchor>
          </controlPr>
        </control>
      </mc:Choice>
      <mc:Fallback>
        <control shapeId="7231" r:id="rId20" name="OptionButton17"/>
      </mc:Fallback>
    </mc:AlternateContent>
    <mc:AlternateContent xmlns:mc="http://schemas.openxmlformats.org/markup-compatibility/2006">
      <mc:Choice Requires="x14">
        <control shapeId="7232" r:id="rId21" name="OptionButton18">
          <controlPr defaultSize="0" autoLine="0" linkedCell="I13" r:id="rId8">
            <anchor moveWithCells="1">
              <from>
                <xdr:col>3</xdr:col>
                <xdr:colOff>19050</xdr:colOff>
                <xdr:row>12</xdr:row>
                <xdr:rowOff>19050</xdr:rowOff>
              </from>
              <to>
                <xdr:col>3</xdr:col>
                <xdr:colOff>180975</xdr:colOff>
                <xdr:row>12</xdr:row>
                <xdr:rowOff>180975</xdr:rowOff>
              </to>
            </anchor>
          </controlPr>
        </control>
      </mc:Choice>
      <mc:Fallback>
        <control shapeId="7232" r:id="rId21" name="OptionButton18"/>
      </mc:Fallback>
    </mc:AlternateContent>
    <mc:AlternateContent xmlns:mc="http://schemas.openxmlformats.org/markup-compatibility/2006">
      <mc:Choice Requires="x14">
        <control shapeId="7235" r:id="rId22" name="CheckBox2">
          <controlPr defaultSize="0" autoLine="0" linkedCell="J11" r:id="rId23">
            <anchor moveWithCells="1">
              <from>
                <xdr:col>5</xdr:col>
                <xdr:colOff>19050</xdr:colOff>
                <xdr:row>10</xdr:row>
                <xdr:rowOff>9525</xdr:rowOff>
              </from>
              <to>
                <xdr:col>5</xdr:col>
                <xdr:colOff>180975</xdr:colOff>
                <xdr:row>11</xdr:row>
                <xdr:rowOff>0</xdr:rowOff>
              </to>
            </anchor>
          </controlPr>
        </control>
      </mc:Choice>
      <mc:Fallback>
        <control shapeId="7235" r:id="rId22" name="CheckBox2"/>
      </mc:Fallback>
    </mc:AlternateContent>
    <mc:AlternateContent xmlns:mc="http://schemas.openxmlformats.org/markup-compatibility/2006">
      <mc:Choice Requires="x14">
        <control shapeId="7236" r:id="rId24" name="CheckBox1">
          <controlPr defaultSize="0" autoLine="0" linkedCell="J16" r:id="rId23">
            <anchor moveWithCells="1">
              <from>
                <xdr:col>5</xdr:col>
                <xdr:colOff>19050</xdr:colOff>
                <xdr:row>15</xdr:row>
                <xdr:rowOff>9525</xdr:rowOff>
              </from>
              <to>
                <xdr:col>5</xdr:col>
                <xdr:colOff>180975</xdr:colOff>
                <xdr:row>16</xdr:row>
                <xdr:rowOff>0</xdr:rowOff>
              </to>
            </anchor>
          </controlPr>
        </control>
      </mc:Choice>
      <mc:Fallback>
        <control shapeId="7236" r:id="rId24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AX20"/>
  <sheetViews>
    <sheetView showGridLines="0" tabSelected="1" workbookViewId="0">
      <selection activeCell="BC12" sqref="BC12"/>
    </sheetView>
  </sheetViews>
  <sheetFormatPr defaultColWidth="2.85546875" defaultRowHeight="15" x14ac:dyDescent="0.25"/>
  <sheetData>
    <row r="3" spans="3:4" ht="18" x14ac:dyDescent="0.25">
      <c r="C3" s="150" t="s">
        <v>774</v>
      </c>
    </row>
    <row r="6" spans="3:4" ht="17.25" x14ac:dyDescent="0.3">
      <c r="D6" s="149" t="s">
        <v>776</v>
      </c>
    </row>
    <row r="19" spans="4:50" ht="18" customHeight="1" x14ac:dyDescent="0.25">
      <c r="D19" s="232" t="s">
        <v>777</v>
      </c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</row>
    <row r="20" spans="4:50" ht="18" customHeight="1" x14ac:dyDescent="0.25"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</row>
  </sheetData>
  <sheetProtection algorithmName="SHA-512" hashValue="CKjPV7b9UGZICFoWDvZQkhrxKKBmYocoQAe14RB+dqNjejxNF9hvpPWnBUX58v2E+ld6gjoBW25jkmHNIHuYPA==" saltValue="SkWBtypw8UpKKSXu9RbC0w==" spinCount="100000" sheet="1" objects="1" scenarios="1" selectLockedCells="1" selectUnlockedCells="1"/>
  <mergeCells count="1">
    <mergeCell ref="D19:AX2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5" tint="0.39997558519241921"/>
  </sheetPr>
  <dimension ref="B2:AG466"/>
  <sheetViews>
    <sheetView topLeftCell="A240" zoomScaleNormal="100" workbookViewId="0">
      <selection activeCell="E131" sqref="E131"/>
    </sheetView>
  </sheetViews>
  <sheetFormatPr defaultRowHeight="15" x14ac:dyDescent="0.25"/>
  <cols>
    <col min="1" max="1" width="4.28515625" customWidth="1"/>
    <col min="2" max="2" width="4.85546875" customWidth="1"/>
    <col min="3" max="3" width="103.42578125" customWidth="1"/>
  </cols>
  <sheetData>
    <row r="2" spans="3:3" x14ac:dyDescent="0.25">
      <c r="C2" s="4" t="s">
        <v>6</v>
      </c>
    </row>
    <row r="4" spans="3:3" x14ac:dyDescent="0.25">
      <c r="C4" s="4" t="s">
        <v>889</v>
      </c>
    </row>
    <row r="5" spans="3:3" x14ac:dyDescent="0.25">
      <c r="C5" s="3" t="s">
        <v>898</v>
      </c>
    </row>
    <row r="6" spans="3:3" x14ac:dyDescent="0.25">
      <c r="C6" s="3" t="s">
        <v>1000</v>
      </c>
    </row>
    <row r="7" spans="3:3" x14ac:dyDescent="0.25">
      <c r="C7" s="3" t="s">
        <v>1001</v>
      </c>
    </row>
    <row r="9" spans="3:3" x14ac:dyDescent="0.25">
      <c r="C9" s="4" t="s">
        <v>1032</v>
      </c>
    </row>
    <row r="10" spans="3:3" x14ac:dyDescent="0.25">
      <c r="C10" s="195" t="s">
        <v>1051</v>
      </c>
    </row>
    <row r="11" spans="3:3" x14ac:dyDescent="0.25">
      <c r="C11" s="195" t="s">
        <v>1050</v>
      </c>
    </row>
    <row r="12" spans="3:3" x14ac:dyDescent="0.25">
      <c r="C12" s="195" t="s">
        <v>1049</v>
      </c>
    </row>
    <row r="13" spans="3:3" x14ac:dyDescent="0.25">
      <c r="C13" s="195" t="s">
        <v>1048</v>
      </c>
    </row>
    <row r="14" spans="3:3" x14ac:dyDescent="0.25">
      <c r="C14" s="195" t="s">
        <v>1047</v>
      </c>
    </row>
    <row r="15" spans="3:3" x14ac:dyDescent="0.25">
      <c r="C15" s="195" t="s">
        <v>1046</v>
      </c>
    </row>
    <row r="16" spans="3:3" x14ac:dyDescent="0.25">
      <c r="C16" s="195" t="s">
        <v>1045</v>
      </c>
    </row>
    <row r="17" spans="2:3" x14ac:dyDescent="0.25">
      <c r="C17" s="195" t="s">
        <v>1044</v>
      </c>
    </row>
    <row r="18" spans="2:3" x14ac:dyDescent="0.25">
      <c r="C18" s="195" t="s">
        <v>1043</v>
      </c>
    </row>
    <row r="19" spans="2:3" x14ac:dyDescent="0.25">
      <c r="C19" s="195" t="s">
        <v>1042</v>
      </c>
    </row>
    <row r="20" spans="2:3" x14ac:dyDescent="0.25">
      <c r="C20" s="195" t="s">
        <v>1041</v>
      </c>
    </row>
    <row r="21" spans="2:3" x14ac:dyDescent="0.25">
      <c r="C21" s="195" t="s">
        <v>1040</v>
      </c>
    </row>
    <row r="22" spans="2:3" x14ac:dyDescent="0.25">
      <c r="C22" s="195" t="s">
        <v>1039</v>
      </c>
    </row>
    <row r="23" spans="2:3" x14ac:dyDescent="0.25">
      <c r="C23" s="195" t="s">
        <v>1038</v>
      </c>
    </row>
    <row r="24" spans="2:3" x14ac:dyDescent="0.25">
      <c r="C24" s="195" t="s">
        <v>1037</v>
      </c>
    </row>
    <row r="25" spans="2:3" x14ac:dyDescent="0.25">
      <c r="C25" s="195" t="s">
        <v>1036</v>
      </c>
    </row>
    <row r="26" spans="2:3" x14ac:dyDescent="0.25">
      <c r="C26" s="195" t="s">
        <v>1035</v>
      </c>
    </row>
    <row r="27" spans="2:3" x14ac:dyDescent="0.25">
      <c r="C27" s="195" t="s">
        <v>1034</v>
      </c>
    </row>
    <row r="28" spans="2:3" x14ac:dyDescent="0.25">
      <c r="C28" s="195" t="s">
        <v>1033</v>
      </c>
    </row>
    <row r="29" spans="2:3" x14ac:dyDescent="0.25">
      <c r="C29" s="195" t="s">
        <v>1052</v>
      </c>
    </row>
    <row r="31" spans="2:3" x14ac:dyDescent="0.25">
      <c r="B31" s="187" t="s">
        <v>983</v>
      </c>
      <c r="C31" s="4" t="s">
        <v>984</v>
      </c>
    </row>
    <row r="32" spans="2:3" x14ac:dyDescent="0.25">
      <c r="C32" s="3" t="s">
        <v>1278</v>
      </c>
    </row>
    <row r="33" spans="3:13" x14ac:dyDescent="0.25">
      <c r="C33" s="3" t="s">
        <v>1276</v>
      </c>
    </row>
    <row r="34" spans="3:13" x14ac:dyDescent="0.25">
      <c r="C34" s="3" t="s">
        <v>1277</v>
      </c>
    </row>
    <row r="35" spans="3:13" x14ac:dyDescent="0.25">
      <c r="C35" s="3" t="s">
        <v>985</v>
      </c>
    </row>
    <row r="36" spans="3:13" x14ac:dyDescent="0.25">
      <c r="C36" s="3" t="s">
        <v>986</v>
      </c>
    </row>
    <row r="37" spans="3:13" x14ac:dyDescent="0.25">
      <c r="C37" s="3" t="s">
        <v>987</v>
      </c>
    </row>
    <row r="38" spans="3:13" x14ac:dyDescent="0.25">
      <c r="C38" s="4"/>
    </row>
    <row r="39" spans="3:13" x14ac:dyDescent="0.25">
      <c r="C39" s="4" t="s">
        <v>832</v>
      </c>
    </row>
    <row r="40" spans="3:13" x14ac:dyDescent="0.25">
      <c r="C40" s="3" t="s">
        <v>833</v>
      </c>
    </row>
    <row r="41" spans="3:13" x14ac:dyDescent="0.25">
      <c r="C41" s="3" t="s">
        <v>834</v>
      </c>
    </row>
    <row r="42" spans="3:13" x14ac:dyDescent="0.25">
      <c r="C42" s="3" t="s">
        <v>835</v>
      </c>
    </row>
    <row r="43" spans="3:13" x14ac:dyDescent="0.25">
      <c r="C43" s="3" t="s">
        <v>836</v>
      </c>
    </row>
    <row r="44" spans="3:13" x14ac:dyDescent="0.25">
      <c r="C44" s="3" t="s">
        <v>837</v>
      </c>
    </row>
    <row r="45" spans="3:13" x14ac:dyDescent="0.25">
      <c r="C45" s="3" t="s">
        <v>838</v>
      </c>
    </row>
    <row r="47" spans="3:13" x14ac:dyDescent="0.25">
      <c r="C47" s="4" t="s">
        <v>169</v>
      </c>
      <c r="M47" s="123"/>
    </row>
    <row r="48" spans="3:13" x14ac:dyDescent="0.25">
      <c r="C48" s="124" t="s">
        <v>1302</v>
      </c>
      <c r="M48" s="123"/>
    </row>
    <row r="49" spans="3:13" x14ac:dyDescent="0.25">
      <c r="C49" s="124" t="s">
        <v>1303</v>
      </c>
      <c r="M49" s="123"/>
    </row>
    <row r="50" spans="3:13" x14ac:dyDescent="0.25">
      <c r="C50" s="124" t="s">
        <v>1304</v>
      </c>
      <c r="M50" s="123"/>
    </row>
    <row r="51" spans="3:13" x14ac:dyDescent="0.25">
      <c r="C51" s="124" t="s">
        <v>1301</v>
      </c>
      <c r="M51" s="123"/>
    </row>
    <row r="52" spans="3:13" x14ac:dyDescent="0.25">
      <c r="C52" s="124" t="s">
        <v>170</v>
      </c>
      <c r="M52" s="123"/>
    </row>
    <row r="53" spans="3:13" x14ac:dyDescent="0.25">
      <c r="C53" s="124" t="s">
        <v>171</v>
      </c>
      <c r="M53" s="123"/>
    </row>
    <row r="54" spans="3:13" x14ac:dyDescent="0.25">
      <c r="C54" s="124" t="s">
        <v>916</v>
      </c>
      <c r="M54" s="123"/>
    </row>
    <row r="55" spans="3:13" x14ac:dyDescent="0.25">
      <c r="C55" s="124" t="s">
        <v>1315</v>
      </c>
      <c r="M55" s="123"/>
    </row>
    <row r="56" spans="3:13" x14ac:dyDescent="0.25">
      <c r="C56" s="124" t="s">
        <v>172</v>
      </c>
      <c r="M56" s="123"/>
    </row>
    <row r="57" spans="3:13" x14ac:dyDescent="0.25">
      <c r="C57" s="4"/>
      <c r="M57" s="123"/>
    </row>
    <row r="58" spans="3:13" x14ac:dyDescent="0.25">
      <c r="C58" s="4" t="s">
        <v>863</v>
      </c>
      <c r="M58" s="123"/>
    </row>
    <row r="59" spans="3:13" x14ac:dyDescent="0.25">
      <c r="C59" s="165" t="s">
        <v>841</v>
      </c>
      <c r="M59" s="123"/>
    </row>
    <row r="60" spans="3:13" x14ac:dyDescent="0.25">
      <c r="C60" s="165" t="s">
        <v>842</v>
      </c>
      <c r="M60" s="123"/>
    </row>
    <row r="61" spans="3:13" x14ac:dyDescent="0.25">
      <c r="C61" s="165" t="s">
        <v>843</v>
      </c>
      <c r="M61" s="123"/>
    </row>
    <row r="62" spans="3:13" x14ac:dyDescent="0.25">
      <c r="C62" s="165" t="s">
        <v>844</v>
      </c>
      <c r="M62" s="123"/>
    </row>
    <row r="63" spans="3:13" x14ac:dyDescent="0.25">
      <c r="C63" s="165" t="s">
        <v>845</v>
      </c>
      <c r="M63" s="123"/>
    </row>
    <row r="64" spans="3:13" x14ac:dyDescent="0.25">
      <c r="C64" s="165" t="s">
        <v>846</v>
      </c>
      <c r="M64" s="123"/>
    </row>
    <row r="65" spans="3:13" x14ac:dyDescent="0.25">
      <c r="C65" s="165" t="s">
        <v>847</v>
      </c>
      <c r="M65" s="123"/>
    </row>
    <row r="66" spans="3:13" x14ac:dyDescent="0.25">
      <c r="C66" s="165" t="s">
        <v>848</v>
      </c>
      <c r="M66" s="123"/>
    </row>
    <row r="67" spans="3:13" x14ac:dyDescent="0.25">
      <c r="C67" s="165" t="s">
        <v>849</v>
      </c>
      <c r="M67" s="123"/>
    </row>
    <row r="68" spans="3:13" x14ac:dyDescent="0.25">
      <c r="C68" s="165" t="s">
        <v>850</v>
      </c>
      <c r="M68" s="123"/>
    </row>
    <row r="69" spans="3:13" x14ac:dyDescent="0.25">
      <c r="C69" s="165" t="s">
        <v>851</v>
      </c>
      <c r="M69" s="123"/>
    </row>
    <row r="70" spans="3:13" x14ac:dyDescent="0.25">
      <c r="C70" s="165" t="s">
        <v>852</v>
      </c>
      <c r="M70" s="123"/>
    </row>
    <row r="71" spans="3:13" x14ac:dyDescent="0.25">
      <c r="C71" s="165" t="s">
        <v>853</v>
      </c>
      <c r="M71" s="123"/>
    </row>
    <row r="72" spans="3:13" x14ac:dyDescent="0.25">
      <c r="C72" s="165" t="s">
        <v>854</v>
      </c>
      <c r="M72" s="123"/>
    </row>
    <row r="73" spans="3:13" x14ac:dyDescent="0.25">
      <c r="C73" s="165" t="s">
        <v>855</v>
      </c>
      <c r="M73" s="123"/>
    </row>
    <row r="74" spans="3:13" x14ac:dyDescent="0.25">
      <c r="C74" s="165" t="s">
        <v>856</v>
      </c>
      <c r="M74" s="123"/>
    </row>
    <row r="75" spans="3:13" x14ac:dyDescent="0.25">
      <c r="C75" s="165" t="s">
        <v>857</v>
      </c>
      <c r="M75" s="123"/>
    </row>
    <row r="76" spans="3:13" x14ac:dyDescent="0.25">
      <c r="C76" s="165" t="s">
        <v>858</v>
      </c>
      <c r="M76" s="123"/>
    </row>
    <row r="77" spans="3:13" x14ac:dyDescent="0.25">
      <c r="C77" s="165" t="s">
        <v>859</v>
      </c>
      <c r="M77" s="123"/>
    </row>
    <row r="78" spans="3:13" x14ac:dyDescent="0.25">
      <c r="C78" s="165" t="s">
        <v>860</v>
      </c>
      <c r="M78" s="123"/>
    </row>
    <row r="79" spans="3:13" x14ac:dyDescent="0.25">
      <c r="C79" s="165" t="s">
        <v>861</v>
      </c>
      <c r="M79" s="123"/>
    </row>
    <row r="80" spans="3:13" x14ac:dyDescent="0.25">
      <c r="C80" s="165" t="s">
        <v>862</v>
      </c>
      <c r="M80" s="123"/>
    </row>
    <row r="81" spans="3:13" x14ac:dyDescent="0.25">
      <c r="C81" s="4"/>
      <c r="M81" s="123"/>
    </row>
    <row r="82" spans="3:13" x14ac:dyDescent="0.25">
      <c r="C82" s="4" t="s">
        <v>873</v>
      </c>
      <c r="M82" s="123"/>
    </row>
    <row r="83" spans="3:13" x14ac:dyDescent="0.25">
      <c r="C83" s="3" t="s">
        <v>874</v>
      </c>
      <c r="M83" s="123"/>
    </row>
    <row r="84" spans="3:13" x14ac:dyDescent="0.25">
      <c r="C84" s="3" t="s">
        <v>875</v>
      </c>
      <c r="M84" s="123"/>
    </row>
    <row r="85" spans="3:13" x14ac:dyDescent="0.25">
      <c r="C85" s="3" t="s">
        <v>876</v>
      </c>
      <c r="M85" s="123"/>
    </row>
    <row r="86" spans="3:13" x14ac:dyDescent="0.25">
      <c r="C86" s="3" t="s">
        <v>877</v>
      </c>
      <c r="M86" s="123"/>
    </row>
    <row r="87" spans="3:13" x14ac:dyDescent="0.25">
      <c r="C87" s="3" t="s">
        <v>878</v>
      </c>
      <c r="M87" s="123"/>
    </row>
    <row r="88" spans="3:13" x14ac:dyDescent="0.25">
      <c r="C88" s="3" t="s">
        <v>879</v>
      </c>
      <c r="M88" s="123"/>
    </row>
    <row r="89" spans="3:13" x14ac:dyDescent="0.25">
      <c r="C89" s="3" t="s">
        <v>886</v>
      </c>
      <c r="M89" s="123"/>
    </row>
    <row r="90" spans="3:13" x14ac:dyDescent="0.25">
      <c r="C90" s="3" t="s">
        <v>880</v>
      </c>
      <c r="M90" s="123"/>
    </row>
    <row r="91" spans="3:13" x14ac:dyDescent="0.25">
      <c r="C91" s="3" t="s">
        <v>885</v>
      </c>
      <c r="M91" s="123"/>
    </row>
    <row r="92" spans="3:13" x14ac:dyDescent="0.25">
      <c r="C92" s="3" t="s">
        <v>881</v>
      </c>
      <c r="M92" s="123"/>
    </row>
    <row r="93" spans="3:13" x14ac:dyDescent="0.25">
      <c r="C93" s="3" t="s">
        <v>882</v>
      </c>
      <c r="M93" s="123"/>
    </row>
    <row r="94" spans="3:13" x14ac:dyDescent="0.25">
      <c r="C94" s="3" t="s">
        <v>883</v>
      </c>
      <c r="M94" s="123"/>
    </row>
    <row r="95" spans="3:13" x14ac:dyDescent="0.25">
      <c r="C95" s="3" t="s">
        <v>884</v>
      </c>
      <c r="M95" s="123"/>
    </row>
    <row r="96" spans="3:13" x14ac:dyDescent="0.25">
      <c r="C96" s="4"/>
      <c r="M96" s="123"/>
    </row>
    <row r="97" spans="3:10" x14ac:dyDescent="0.25">
      <c r="C97" s="4" t="s">
        <v>35</v>
      </c>
    </row>
    <row r="98" spans="3:10" x14ac:dyDescent="0.25">
      <c r="C98" s="3"/>
      <c r="J98" s="166"/>
    </row>
    <row r="99" spans="3:10" x14ac:dyDescent="0.25">
      <c r="C99" s="3" t="s">
        <v>32</v>
      </c>
      <c r="J99" s="166"/>
    </row>
    <row r="100" spans="3:10" x14ac:dyDescent="0.25">
      <c r="C100" s="3" t="s">
        <v>33</v>
      </c>
      <c r="J100" s="166"/>
    </row>
    <row r="101" spans="3:10" x14ac:dyDescent="0.25">
      <c r="C101" s="3" t="s">
        <v>34</v>
      </c>
      <c r="J101" s="166"/>
    </row>
    <row r="102" spans="3:10" x14ac:dyDescent="0.25">
      <c r="J102" s="166"/>
    </row>
    <row r="103" spans="3:10" x14ac:dyDescent="0.25">
      <c r="C103" s="4" t="s">
        <v>36</v>
      </c>
      <c r="J103" s="166"/>
    </row>
    <row r="104" spans="3:10" x14ac:dyDescent="0.25">
      <c r="C104" s="3"/>
      <c r="J104" s="166"/>
    </row>
    <row r="105" spans="3:10" x14ac:dyDescent="0.25">
      <c r="C105" s="3" t="s">
        <v>739</v>
      </c>
      <c r="J105" s="166"/>
    </row>
    <row r="106" spans="3:10" x14ac:dyDescent="0.25">
      <c r="C106" s="3" t="s">
        <v>37</v>
      </c>
      <c r="J106" s="166"/>
    </row>
    <row r="107" spans="3:10" x14ac:dyDescent="0.25">
      <c r="C107" s="3" t="s">
        <v>38</v>
      </c>
      <c r="J107" s="166"/>
    </row>
    <row r="108" spans="3:10" x14ac:dyDescent="0.25">
      <c r="J108" s="166"/>
    </row>
    <row r="109" spans="3:10" x14ac:dyDescent="0.25">
      <c r="C109" s="4" t="s">
        <v>1283</v>
      </c>
      <c r="J109" s="166"/>
    </row>
    <row r="110" spans="3:10" x14ac:dyDescent="0.25">
      <c r="C110" s="3"/>
      <c r="J110" s="166"/>
    </row>
    <row r="111" spans="3:10" x14ac:dyDescent="0.25">
      <c r="C111" s="3" t="s">
        <v>1264</v>
      </c>
      <c r="J111" s="166"/>
    </row>
    <row r="112" spans="3:10" x14ac:dyDescent="0.25">
      <c r="C112" s="3" t="s">
        <v>1316</v>
      </c>
      <c r="J112" s="166"/>
    </row>
    <row r="113" spans="3:3" x14ac:dyDescent="0.25">
      <c r="C113" s="3" t="s">
        <v>1296</v>
      </c>
    </row>
    <row r="114" spans="3:3" x14ac:dyDescent="0.25">
      <c r="C114" s="3" t="s">
        <v>1142</v>
      </c>
    </row>
    <row r="115" spans="3:3" x14ac:dyDescent="0.25">
      <c r="C115" s="3" t="s">
        <v>1143</v>
      </c>
    </row>
    <row r="116" spans="3:3" x14ac:dyDescent="0.25">
      <c r="C116" s="3" t="s">
        <v>1201</v>
      </c>
    </row>
    <row r="117" spans="3:3" x14ac:dyDescent="0.25">
      <c r="C117" s="3" t="s">
        <v>1305</v>
      </c>
    </row>
    <row r="118" spans="3:3" x14ac:dyDescent="0.25">
      <c r="C118" s="3" t="s">
        <v>1202</v>
      </c>
    </row>
    <row r="119" spans="3:3" x14ac:dyDescent="0.25">
      <c r="C119" s="3" t="s">
        <v>1203</v>
      </c>
    </row>
    <row r="120" spans="3:3" x14ac:dyDescent="0.25">
      <c r="C120" s="3" t="s">
        <v>1306</v>
      </c>
    </row>
    <row r="121" spans="3:3" x14ac:dyDescent="0.25">
      <c r="C121" s="3" t="s">
        <v>1145</v>
      </c>
    </row>
    <row r="122" spans="3:3" x14ac:dyDescent="0.25">
      <c r="C122" s="3" t="s">
        <v>1146</v>
      </c>
    </row>
    <row r="123" spans="3:3" x14ac:dyDescent="0.25">
      <c r="C123" s="3" t="s">
        <v>1204</v>
      </c>
    </row>
    <row r="124" spans="3:3" x14ac:dyDescent="0.25">
      <c r="C124" s="3" t="s">
        <v>1148</v>
      </c>
    </row>
    <row r="125" spans="3:3" x14ac:dyDescent="0.25">
      <c r="C125" s="3" t="s">
        <v>1149</v>
      </c>
    </row>
    <row r="126" spans="3:3" x14ac:dyDescent="0.25">
      <c r="C126" s="3" t="s">
        <v>1205</v>
      </c>
    </row>
    <row r="127" spans="3:3" x14ac:dyDescent="0.25">
      <c r="C127" s="3" t="s">
        <v>1175</v>
      </c>
    </row>
    <row r="128" spans="3:3" x14ac:dyDescent="0.25">
      <c r="C128" s="3" t="s">
        <v>1194</v>
      </c>
    </row>
    <row r="129" spans="3:3" x14ac:dyDescent="0.25">
      <c r="C129" s="3" t="s">
        <v>1206</v>
      </c>
    </row>
    <row r="130" spans="3:3" x14ac:dyDescent="0.25">
      <c r="C130" s="3" t="s">
        <v>1207</v>
      </c>
    </row>
    <row r="131" spans="3:3" x14ac:dyDescent="0.25">
      <c r="C131" s="3" t="s">
        <v>1307</v>
      </c>
    </row>
    <row r="132" spans="3:3" x14ac:dyDescent="0.25">
      <c r="C132" s="3" t="s">
        <v>1308</v>
      </c>
    </row>
    <row r="133" spans="3:3" x14ac:dyDescent="0.25">
      <c r="C133" s="3" t="s">
        <v>1160</v>
      </c>
    </row>
    <row r="134" spans="3:3" x14ac:dyDescent="0.25">
      <c r="C134" s="3" t="s">
        <v>1161</v>
      </c>
    </row>
    <row r="135" spans="3:3" x14ac:dyDescent="0.25">
      <c r="C135" s="3" t="s">
        <v>1274</v>
      </c>
    </row>
    <row r="136" spans="3:3" x14ac:dyDescent="0.25">
      <c r="C136" s="3" t="s">
        <v>1265</v>
      </c>
    </row>
    <row r="137" spans="3:3" x14ac:dyDescent="0.25">
      <c r="C137" s="3" t="s">
        <v>1232</v>
      </c>
    </row>
    <row r="138" spans="3:3" x14ac:dyDescent="0.25">
      <c r="C138" s="3" t="s">
        <v>1233</v>
      </c>
    </row>
    <row r="139" spans="3:3" x14ac:dyDescent="0.25">
      <c r="C139" s="3" t="s">
        <v>1234</v>
      </c>
    </row>
    <row r="140" spans="3:3" x14ac:dyDescent="0.25">
      <c r="C140" s="3" t="s">
        <v>1235</v>
      </c>
    </row>
    <row r="141" spans="3:3" x14ac:dyDescent="0.25">
      <c r="C141" s="3" t="s">
        <v>1236</v>
      </c>
    </row>
    <row r="142" spans="3:3" x14ac:dyDescent="0.25">
      <c r="C142" s="3" t="s">
        <v>1266</v>
      </c>
    </row>
    <row r="143" spans="3:3" x14ac:dyDescent="0.25">
      <c r="C143" s="3" t="s">
        <v>1152</v>
      </c>
    </row>
    <row r="144" spans="3:3" x14ac:dyDescent="0.25">
      <c r="C144" s="3" t="s">
        <v>1153</v>
      </c>
    </row>
    <row r="145" spans="3:3" x14ac:dyDescent="0.25">
      <c r="C145" s="3" t="s">
        <v>1154</v>
      </c>
    </row>
    <row r="146" spans="3:3" x14ac:dyDescent="0.25">
      <c r="C146" s="3" t="s">
        <v>1309</v>
      </c>
    </row>
    <row r="147" spans="3:3" x14ac:dyDescent="0.25">
      <c r="C147" s="3" t="s">
        <v>1267</v>
      </c>
    </row>
    <row r="148" spans="3:3" x14ac:dyDescent="0.25">
      <c r="C148" s="3" t="s">
        <v>1186</v>
      </c>
    </row>
    <row r="149" spans="3:3" x14ac:dyDescent="0.25">
      <c r="C149" s="3" t="s">
        <v>1187</v>
      </c>
    </row>
    <row r="150" spans="3:3" x14ac:dyDescent="0.25">
      <c r="C150" s="3" t="s">
        <v>1188</v>
      </c>
    </row>
    <row r="151" spans="3:3" x14ac:dyDescent="0.25">
      <c r="C151" s="3" t="s">
        <v>1268</v>
      </c>
    </row>
    <row r="152" spans="3:3" x14ac:dyDescent="0.25">
      <c r="C152" s="3" t="s">
        <v>1163</v>
      </c>
    </row>
    <row r="153" spans="3:3" x14ac:dyDescent="0.25">
      <c r="C153" s="3" t="s">
        <v>1164</v>
      </c>
    </row>
    <row r="154" spans="3:3" x14ac:dyDescent="0.25">
      <c r="C154" s="3" t="s">
        <v>1143</v>
      </c>
    </row>
    <row r="155" spans="3:3" x14ac:dyDescent="0.25">
      <c r="C155" s="3" t="s">
        <v>1269</v>
      </c>
    </row>
    <row r="156" spans="3:3" x14ac:dyDescent="0.25">
      <c r="C156" s="3" t="s">
        <v>1270</v>
      </c>
    </row>
    <row r="157" spans="3:3" x14ac:dyDescent="0.25">
      <c r="C157" s="3" t="s">
        <v>1271</v>
      </c>
    </row>
    <row r="158" spans="3:3" x14ac:dyDescent="0.25">
      <c r="C158" s="3" t="s">
        <v>1272</v>
      </c>
    </row>
    <row r="159" spans="3:3" x14ac:dyDescent="0.25">
      <c r="C159" s="3" t="s">
        <v>1165</v>
      </c>
    </row>
    <row r="160" spans="3:3" x14ac:dyDescent="0.25">
      <c r="C160" s="3" t="s">
        <v>1166</v>
      </c>
    </row>
    <row r="161" spans="3:3" x14ac:dyDescent="0.25">
      <c r="C161" s="3" t="s">
        <v>1167</v>
      </c>
    </row>
    <row r="162" spans="3:3" x14ac:dyDescent="0.25">
      <c r="C162" s="3" t="s">
        <v>1168</v>
      </c>
    </row>
    <row r="163" spans="3:3" x14ac:dyDescent="0.25">
      <c r="C163" s="3" t="s">
        <v>1169</v>
      </c>
    </row>
    <row r="164" spans="3:3" x14ac:dyDescent="0.25">
      <c r="C164" s="3" t="s">
        <v>1170</v>
      </c>
    </row>
    <row r="165" spans="3:3" x14ac:dyDescent="0.25">
      <c r="C165" s="3" t="s">
        <v>1171</v>
      </c>
    </row>
    <row r="166" spans="3:3" x14ac:dyDescent="0.25">
      <c r="C166" s="3" t="s">
        <v>1273</v>
      </c>
    </row>
    <row r="167" spans="3:3" x14ac:dyDescent="0.25">
      <c r="C167" s="3" t="s">
        <v>1297</v>
      </c>
    </row>
    <row r="168" spans="3:3" x14ac:dyDescent="0.25">
      <c r="C168" s="3" t="s">
        <v>1310</v>
      </c>
    </row>
    <row r="169" spans="3:3" x14ac:dyDescent="0.25">
      <c r="C169" s="3" t="s">
        <v>1159</v>
      </c>
    </row>
    <row r="170" spans="3:3" x14ac:dyDescent="0.25">
      <c r="C170" s="3" t="s">
        <v>1181</v>
      </c>
    </row>
    <row r="171" spans="3:3" x14ac:dyDescent="0.25">
      <c r="C171" s="3" t="s">
        <v>1182</v>
      </c>
    </row>
    <row r="172" spans="3:3" x14ac:dyDescent="0.25">
      <c r="C172" s="3" t="s">
        <v>1183</v>
      </c>
    </row>
    <row r="173" spans="3:3" x14ac:dyDescent="0.25">
      <c r="C173" s="3" t="s">
        <v>1184</v>
      </c>
    </row>
    <row r="174" spans="3:3" x14ac:dyDescent="0.25">
      <c r="C174" s="3" t="s">
        <v>1311</v>
      </c>
    </row>
    <row r="175" spans="3:3" x14ac:dyDescent="0.25">
      <c r="C175" s="3" t="s">
        <v>1185</v>
      </c>
    </row>
    <row r="176" spans="3:3" x14ac:dyDescent="0.25">
      <c r="C176" s="3" t="s">
        <v>1173</v>
      </c>
    </row>
    <row r="177" spans="3:3" x14ac:dyDescent="0.25">
      <c r="C177" s="3" t="s">
        <v>1174</v>
      </c>
    </row>
    <row r="178" spans="3:3" x14ac:dyDescent="0.25">
      <c r="C178" s="3" t="s">
        <v>1175</v>
      </c>
    </row>
    <row r="179" spans="3:3" x14ac:dyDescent="0.25">
      <c r="C179" s="3" t="s">
        <v>1176</v>
      </c>
    </row>
    <row r="180" spans="3:3" x14ac:dyDescent="0.25">
      <c r="C180" s="3" t="s">
        <v>1177</v>
      </c>
    </row>
    <row r="181" spans="3:3" x14ac:dyDescent="0.25">
      <c r="C181" s="3" t="s">
        <v>1312</v>
      </c>
    </row>
    <row r="182" spans="3:3" x14ac:dyDescent="0.25">
      <c r="C182" s="3" t="s">
        <v>1189</v>
      </c>
    </row>
    <row r="183" spans="3:3" x14ac:dyDescent="0.25">
      <c r="C183" s="3" t="s">
        <v>1190</v>
      </c>
    </row>
    <row r="184" spans="3:3" x14ac:dyDescent="0.25">
      <c r="C184" s="3" t="s">
        <v>1191</v>
      </c>
    </row>
    <row r="185" spans="3:3" x14ac:dyDescent="0.25">
      <c r="C185" s="3" t="s">
        <v>1192</v>
      </c>
    </row>
    <row r="186" spans="3:3" x14ac:dyDescent="0.25">
      <c r="C186" s="3" t="s">
        <v>1193</v>
      </c>
    </row>
    <row r="187" spans="3:3" x14ac:dyDescent="0.25">
      <c r="C187" s="3" t="s">
        <v>1194</v>
      </c>
    </row>
    <row r="189" spans="3:3" x14ac:dyDescent="0.25">
      <c r="C189" s="4" t="s">
        <v>922</v>
      </c>
    </row>
    <row r="190" spans="3:3" x14ac:dyDescent="0.25">
      <c r="C190" s="179" t="s">
        <v>917</v>
      </c>
    </row>
    <row r="191" spans="3:3" x14ac:dyDescent="0.25">
      <c r="C191" s="179" t="s">
        <v>918</v>
      </c>
    </row>
    <row r="192" spans="3:3" x14ac:dyDescent="0.25">
      <c r="C192" s="179" t="s">
        <v>173</v>
      </c>
    </row>
    <row r="194" spans="3:33" x14ac:dyDescent="0.25">
      <c r="C194" s="4" t="s">
        <v>919</v>
      </c>
    </row>
    <row r="195" spans="3:33" x14ac:dyDescent="0.25">
      <c r="C195" s="179" t="s">
        <v>920</v>
      </c>
    </row>
    <row r="196" spans="3:33" x14ac:dyDescent="0.25">
      <c r="C196" s="179" t="s">
        <v>921</v>
      </c>
    </row>
    <row r="197" spans="3:33" x14ac:dyDescent="0.25">
      <c r="C197" s="179" t="s">
        <v>173</v>
      </c>
    </row>
    <row r="199" spans="3:33" x14ac:dyDescent="0.25">
      <c r="C199" s="4" t="s">
        <v>48</v>
      </c>
    </row>
    <row r="200" spans="3:33" x14ac:dyDescent="0.25">
      <c r="C200" s="3"/>
    </row>
    <row r="201" spans="3:33" x14ac:dyDescent="0.25">
      <c r="C201" s="3" t="s">
        <v>49</v>
      </c>
    </row>
    <row r="202" spans="3:33" x14ac:dyDescent="0.25">
      <c r="C202" s="3" t="s">
        <v>50</v>
      </c>
    </row>
    <row r="203" spans="3:33" x14ac:dyDescent="0.25">
      <c r="C203" s="3" t="s">
        <v>51</v>
      </c>
    </row>
    <row r="205" spans="3:33" x14ac:dyDescent="0.25">
      <c r="C205" s="4" t="s">
        <v>237</v>
      </c>
      <c r="D205" s="4" t="s">
        <v>238</v>
      </c>
    </row>
    <row r="206" spans="3:33" x14ac:dyDescent="0.25">
      <c r="C206" s="3" t="s">
        <v>1128</v>
      </c>
      <c r="D206" t="s">
        <v>1275</v>
      </c>
      <c r="E206" t="s">
        <v>203</v>
      </c>
      <c r="F206" t="s">
        <v>123</v>
      </c>
      <c r="G206" t="s">
        <v>204</v>
      </c>
      <c r="H206" t="s">
        <v>205</v>
      </c>
      <c r="I206" t="s">
        <v>206</v>
      </c>
      <c r="J206" t="s">
        <v>1131</v>
      </c>
      <c r="K206" t="s">
        <v>1132</v>
      </c>
    </row>
    <row r="207" spans="3:33" x14ac:dyDescent="0.25">
      <c r="C207" s="3" t="s">
        <v>1129</v>
      </c>
      <c r="D207" t="s">
        <v>675</v>
      </c>
      <c r="E207" t="s">
        <v>1240</v>
      </c>
      <c r="F207" t="s">
        <v>1241</v>
      </c>
      <c r="G207" t="s">
        <v>1242</v>
      </c>
      <c r="H207" t="s">
        <v>1243</v>
      </c>
      <c r="I207" t="s">
        <v>1244</v>
      </c>
      <c r="J207" t="s">
        <v>676</v>
      </c>
      <c r="K207" t="s">
        <v>1245</v>
      </c>
      <c r="L207" t="s">
        <v>1246</v>
      </c>
      <c r="M207" t="s">
        <v>1247</v>
      </c>
      <c r="N207" t="s">
        <v>1248</v>
      </c>
      <c r="O207" t="s">
        <v>928</v>
      </c>
      <c r="P207" t="s">
        <v>1249</v>
      </c>
      <c r="Q207" t="s">
        <v>1250</v>
      </c>
      <c r="R207" t="s">
        <v>1251</v>
      </c>
      <c r="S207" t="s">
        <v>1252</v>
      </c>
      <c r="T207" t="s">
        <v>1253</v>
      </c>
      <c r="U207" t="s">
        <v>929</v>
      </c>
      <c r="V207" t="s">
        <v>1254</v>
      </c>
      <c r="W207" t="s">
        <v>1255</v>
      </c>
      <c r="X207" t="s">
        <v>1256</v>
      </c>
      <c r="Y207" t="s">
        <v>1257</v>
      </c>
      <c r="Z207" t="s">
        <v>1258</v>
      </c>
      <c r="AA207" t="s">
        <v>1280</v>
      </c>
      <c r="AB207" t="s">
        <v>1259</v>
      </c>
      <c r="AC207" t="s">
        <v>1260</v>
      </c>
      <c r="AD207" t="s">
        <v>1261</v>
      </c>
      <c r="AE207" t="s">
        <v>1262</v>
      </c>
      <c r="AF207" t="s">
        <v>1263</v>
      </c>
      <c r="AG207" t="s">
        <v>930</v>
      </c>
    </row>
    <row r="208" spans="3:33" x14ac:dyDescent="0.25">
      <c r="C208" s="3" t="s">
        <v>1130</v>
      </c>
      <c r="D208" t="s">
        <v>1133</v>
      </c>
      <c r="E208" t="s">
        <v>1134</v>
      </c>
      <c r="F208" t="s">
        <v>1135</v>
      </c>
    </row>
    <row r="210" spans="3:11" x14ac:dyDescent="0.25">
      <c r="C210" s="4" t="s">
        <v>208</v>
      </c>
    </row>
    <row r="211" spans="3:11" x14ac:dyDescent="0.25">
      <c r="C211" s="129" t="s">
        <v>209</v>
      </c>
    </row>
    <row r="212" spans="3:11" x14ac:dyDescent="0.25">
      <c r="C212" s="129" t="s">
        <v>210</v>
      </c>
      <c r="K212" s="219"/>
    </row>
    <row r="213" spans="3:11" x14ac:dyDescent="0.25">
      <c r="C213" s="130" t="s">
        <v>211</v>
      </c>
      <c r="K213" s="219"/>
    </row>
    <row r="214" spans="3:11" x14ac:dyDescent="0.25">
      <c r="C214" s="131" t="s">
        <v>212</v>
      </c>
      <c r="K214" s="219"/>
    </row>
    <row r="215" spans="3:11" x14ac:dyDescent="0.25">
      <c r="C215" s="131" t="s">
        <v>213</v>
      </c>
      <c r="K215" s="219"/>
    </row>
    <row r="216" spans="3:11" x14ac:dyDescent="0.25">
      <c r="C216" s="131" t="s">
        <v>214</v>
      </c>
      <c r="K216" s="219"/>
    </row>
    <row r="217" spans="3:11" x14ac:dyDescent="0.25">
      <c r="C217" s="131" t="s">
        <v>215</v>
      </c>
      <c r="K217" s="219"/>
    </row>
    <row r="218" spans="3:11" x14ac:dyDescent="0.25">
      <c r="C218" s="131" t="s">
        <v>216</v>
      </c>
      <c r="K218" s="219"/>
    </row>
    <row r="219" spans="3:11" x14ac:dyDescent="0.25">
      <c r="C219" s="131" t="s">
        <v>217</v>
      </c>
      <c r="K219" s="219"/>
    </row>
    <row r="220" spans="3:11" x14ac:dyDescent="0.25">
      <c r="C220" s="131" t="s">
        <v>218</v>
      </c>
      <c r="K220" s="219"/>
    </row>
    <row r="221" spans="3:11" x14ac:dyDescent="0.25">
      <c r="C221" s="131" t="s">
        <v>219</v>
      </c>
      <c r="K221" s="219"/>
    </row>
    <row r="222" spans="3:11" x14ac:dyDescent="0.25">
      <c r="C222" s="131" t="s">
        <v>220</v>
      </c>
      <c r="K222" s="219"/>
    </row>
    <row r="223" spans="3:11" x14ac:dyDescent="0.25">
      <c r="C223" s="131" t="s">
        <v>221</v>
      </c>
      <c r="K223" s="219"/>
    </row>
    <row r="224" spans="3:11" x14ac:dyDescent="0.25">
      <c r="C224" s="131" t="s">
        <v>222</v>
      </c>
    </row>
    <row r="225" spans="3:11" x14ac:dyDescent="0.25">
      <c r="C225" s="131" t="s">
        <v>223</v>
      </c>
    </row>
    <row r="226" spans="3:11" x14ac:dyDescent="0.25">
      <c r="C226" s="131" t="s">
        <v>224</v>
      </c>
    </row>
    <row r="227" spans="3:11" x14ac:dyDescent="0.25">
      <c r="C227" s="131" t="s">
        <v>173</v>
      </c>
    </row>
    <row r="228" spans="3:11" x14ac:dyDescent="0.25">
      <c r="C228" s="130" t="s">
        <v>225</v>
      </c>
    </row>
    <row r="229" spans="3:11" x14ac:dyDescent="0.25">
      <c r="C229" s="131" t="s">
        <v>226</v>
      </c>
      <c r="K229" s="219"/>
    </row>
    <row r="230" spans="3:11" x14ac:dyDescent="0.25">
      <c r="C230" s="131" t="s">
        <v>227</v>
      </c>
    </row>
    <row r="231" spans="3:11" x14ac:dyDescent="0.25">
      <c r="C231" s="131" t="s">
        <v>228</v>
      </c>
    </row>
    <row r="232" spans="3:11" x14ac:dyDescent="0.25">
      <c r="C232" s="131" t="s">
        <v>229</v>
      </c>
    </row>
    <row r="233" spans="3:11" x14ac:dyDescent="0.25">
      <c r="C233" s="131" t="s">
        <v>230</v>
      </c>
    </row>
    <row r="234" spans="3:11" x14ac:dyDescent="0.25">
      <c r="C234" s="131" t="s">
        <v>231</v>
      </c>
    </row>
    <row r="235" spans="3:11" x14ac:dyDescent="0.25">
      <c r="C235" s="131" t="s">
        <v>232</v>
      </c>
      <c r="K235" s="219"/>
    </row>
    <row r="236" spans="3:11" x14ac:dyDescent="0.25">
      <c r="C236" s="131" t="s">
        <v>233</v>
      </c>
    </row>
    <row r="237" spans="3:11" x14ac:dyDescent="0.25">
      <c r="C237" s="131" t="s">
        <v>234</v>
      </c>
    </row>
    <row r="238" spans="3:11" x14ac:dyDescent="0.25">
      <c r="C238" s="131" t="s">
        <v>235</v>
      </c>
    </row>
    <row r="239" spans="3:11" x14ac:dyDescent="0.25">
      <c r="C239" s="131" t="s">
        <v>236</v>
      </c>
    </row>
    <row r="241" spans="3:11" x14ac:dyDescent="0.25">
      <c r="C241" s="4" t="s">
        <v>124</v>
      </c>
      <c r="K241" s="219"/>
    </row>
    <row r="242" spans="3:11" x14ac:dyDescent="0.25">
      <c r="C242" s="3"/>
    </row>
    <row r="243" spans="3:11" x14ac:dyDescent="0.25">
      <c r="C243" s="3" t="s">
        <v>125</v>
      </c>
    </row>
    <row r="244" spans="3:11" x14ac:dyDescent="0.25">
      <c r="C244" s="3" t="s">
        <v>988</v>
      </c>
    </row>
    <row r="245" spans="3:11" x14ac:dyDescent="0.25">
      <c r="C245" s="3" t="s">
        <v>773</v>
      </c>
    </row>
    <row r="246" spans="3:11" x14ac:dyDescent="0.25">
      <c r="C246" s="3" t="s">
        <v>989</v>
      </c>
    </row>
    <row r="248" spans="3:11" x14ac:dyDescent="0.25">
      <c r="C248" s="4" t="s">
        <v>1115</v>
      </c>
    </row>
    <row r="249" spans="3:11" x14ac:dyDescent="0.25">
      <c r="C249" s="3"/>
    </row>
    <row r="250" spans="3:11" x14ac:dyDescent="0.25">
      <c r="C250" s="3" t="s">
        <v>81</v>
      </c>
    </row>
    <row r="251" spans="3:11" x14ac:dyDescent="0.25">
      <c r="C251" s="3" t="s">
        <v>82</v>
      </c>
    </row>
    <row r="252" spans="3:11" x14ac:dyDescent="0.25">
      <c r="C252" s="3" t="s">
        <v>83</v>
      </c>
    </row>
    <row r="253" spans="3:11" x14ac:dyDescent="0.25">
      <c r="C253" s="3" t="s">
        <v>84</v>
      </c>
    </row>
    <row r="255" spans="3:11" x14ac:dyDescent="0.25">
      <c r="C255" s="4" t="s">
        <v>186</v>
      </c>
    </row>
    <row r="256" spans="3:11" x14ac:dyDescent="0.25">
      <c r="C256" s="186"/>
    </row>
    <row r="257" spans="3:3" x14ac:dyDescent="0.25">
      <c r="C257" s="3" t="s">
        <v>58</v>
      </c>
    </row>
    <row r="258" spans="3:3" x14ac:dyDescent="0.25">
      <c r="C258" s="3" t="s">
        <v>176</v>
      </c>
    </row>
    <row r="259" spans="3:3" x14ac:dyDescent="0.25">
      <c r="C259" s="3" t="s">
        <v>1280</v>
      </c>
    </row>
    <row r="260" spans="3:3" x14ac:dyDescent="0.25">
      <c r="C260" s="3" t="s">
        <v>179</v>
      </c>
    </row>
    <row r="261" spans="3:3" x14ac:dyDescent="0.25">
      <c r="C261" s="3" t="s">
        <v>178</v>
      </c>
    </row>
    <row r="262" spans="3:3" x14ac:dyDescent="0.25">
      <c r="C262" s="3" t="s">
        <v>175</v>
      </c>
    </row>
    <row r="263" spans="3:3" x14ac:dyDescent="0.25">
      <c r="C263" s="3" t="s">
        <v>180</v>
      </c>
    </row>
    <row r="264" spans="3:3" x14ac:dyDescent="0.25">
      <c r="C264" s="3" t="s">
        <v>185</v>
      </c>
    </row>
    <row r="265" spans="3:3" x14ac:dyDescent="0.25">
      <c r="C265" s="3" t="s">
        <v>183</v>
      </c>
    </row>
    <row r="266" spans="3:3" x14ac:dyDescent="0.25">
      <c r="C266" s="3" t="s">
        <v>184</v>
      </c>
    </row>
    <row r="267" spans="3:3" x14ac:dyDescent="0.25">
      <c r="C267" s="3" t="s">
        <v>182</v>
      </c>
    </row>
    <row r="268" spans="3:3" x14ac:dyDescent="0.25">
      <c r="C268" s="3" t="s">
        <v>174</v>
      </c>
    </row>
    <row r="269" spans="3:3" x14ac:dyDescent="0.25">
      <c r="C269" s="3" t="s">
        <v>181</v>
      </c>
    </row>
    <row r="270" spans="3:3" x14ac:dyDescent="0.25">
      <c r="C270" s="3" t="s">
        <v>177</v>
      </c>
    </row>
    <row r="271" spans="3:3" x14ac:dyDescent="0.25">
      <c r="C271" s="3" t="s">
        <v>1113</v>
      </c>
    </row>
    <row r="273" spans="2:3" x14ac:dyDescent="0.25">
      <c r="C273" s="4" t="s">
        <v>55</v>
      </c>
    </row>
    <row r="274" spans="2:3" x14ac:dyDescent="0.25">
      <c r="C274" s="181" t="s">
        <v>934</v>
      </c>
    </row>
    <row r="275" spans="2:3" x14ac:dyDescent="0.25">
      <c r="B275" s="181" t="s">
        <v>1286</v>
      </c>
      <c r="C275" s="182" t="s">
        <v>938</v>
      </c>
    </row>
    <row r="276" spans="2:3" x14ac:dyDescent="0.25">
      <c r="C276" s="182" t="s">
        <v>939</v>
      </c>
    </row>
    <row r="277" spans="2:3" ht="30" x14ac:dyDescent="0.25">
      <c r="C277" s="183" t="s">
        <v>940</v>
      </c>
    </row>
    <row r="278" spans="2:3" x14ac:dyDescent="0.25">
      <c r="C278" s="183" t="s">
        <v>941</v>
      </c>
    </row>
    <row r="279" spans="2:3" ht="30" x14ac:dyDescent="0.25">
      <c r="B279" s="184" t="s">
        <v>942</v>
      </c>
      <c r="C279" s="183" t="s">
        <v>943</v>
      </c>
    </row>
    <row r="280" spans="2:3" ht="30" x14ac:dyDescent="0.25">
      <c r="C280" s="183" t="s">
        <v>944</v>
      </c>
    </row>
    <row r="281" spans="2:3" ht="30" x14ac:dyDescent="0.25">
      <c r="C281" s="183" t="s">
        <v>945</v>
      </c>
    </row>
    <row r="282" spans="2:3" ht="30" x14ac:dyDescent="0.25">
      <c r="C282" s="183" t="s">
        <v>946</v>
      </c>
    </row>
    <row r="283" spans="2:3" x14ac:dyDescent="0.25">
      <c r="C283" s="182" t="s">
        <v>947</v>
      </c>
    </row>
    <row r="284" spans="2:3" ht="30" x14ac:dyDescent="0.25">
      <c r="C284" s="183" t="s">
        <v>948</v>
      </c>
    </row>
    <row r="285" spans="2:3" ht="30" x14ac:dyDescent="0.25">
      <c r="C285" s="183" t="s">
        <v>949</v>
      </c>
    </row>
    <row r="286" spans="2:3" ht="30" x14ac:dyDescent="0.25">
      <c r="C286" s="183" t="s">
        <v>950</v>
      </c>
    </row>
    <row r="287" spans="2:3" ht="30" x14ac:dyDescent="0.25">
      <c r="C287" s="183" t="s">
        <v>951</v>
      </c>
    </row>
    <row r="288" spans="2:3" x14ac:dyDescent="0.25">
      <c r="C288" s="183" t="s">
        <v>941</v>
      </c>
    </row>
    <row r="289" spans="2:3" ht="45" x14ac:dyDescent="0.25">
      <c r="B289" s="184" t="s">
        <v>952</v>
      </c>
      <c r="C289" s="183" t="s">
        <v>1287</v>
      </c>
    </row>
    <row r="290" spans="2:3" ht="30" x14ac:dyDescent="0.25">
      <c r="C290" s="183" t="s">
        <v>1282</v>
      </c>
    </row>
    <row r="291" spans="2:3" ht="30" x14ac:dyDescent="0.25">
      <c r="C291" s="183" t="s">
        <v>1281</v>
      </c>
    </row>
    <row r="292" spans="2:3" x14ac:dyDescent="0.25">
      <c r="C292" s="183" t="s">
        <v>953</v>
      </c>
    </row>
    <row r="293" spans="2:3" x14ac:dyDescent="0.25">
      <c r="C293" s="183" t="s">
        <v>954</v>
      </c>
    </row>
    <row r="294" spans="2:3" x14ac:dyDescent="0.25">
      <c r="C294" s="183" t="s">
        <v>1293</v>
      </c>
    </row>
    <row r="295" spans="2:3" x14ac:dyDescent="0.25">
      <c r="C295" s="183" t="s">
        <v>955</v>
      </c>
    </row>
    <row r="296" spans="2:3" ht="30" x14ac:dyDescent="0.25">
      <c r="C296" s="183" t="s">
        <v>1314</v>
      </c>
    </row>
    <row r="297" spans="2:3" x14ac:dyDescent="0.25">
      <c r="C297" s="183" t="s">
        <v>1313</v>
      </c>
    </row>
    <row r="298" spans="2:3" ht="30" x14ac:dyDescent="0.25">
      <c r="C298" s="183" t="s">
        <v>956</v>
      </c>
    </row>
    <row r="299" spans="2:3" ht="45" x14ac:dyDescent="0.25">
      <c r="C299" s="183" t="s">
        <v>957</v>
      </c>
    </row>
    <row r="300" spans="2:3" x14ac:dyDescent="0.25">
      <c r="C300" s="183" t="s">
        <v>958</v>
      </c>
    </row>
    <row r="301" spans="2:3" x14ac:dyDescent="0.25">
      <c r="C301" s="183" t="s">
        <v>959</v>
      </c>
    </row>
    <row r="302" spans="2:3" x14ac:dyDescent="0.25">
      <c r="C302" s="183" t="s">
        <v>960</v>
      </c>
    </row>
    <row r="303" spans="2:3" x14ac:dyDescent="0.25">
      <c r="C303" s="183" t="s">
        <v>961</v>
      </c>
    </row>
    <row r="304" spans="2:3" ht="45" x14ac:dyDescent="0.25">
      <c r="B304" s="181" t="s">
        <v>962</v>
      </c>
      <c r="C304" s="185" t="s">
        <v>1002</v>
      </c>
    </row>
    <row r="305" spans="2:3" x14ac:dyDescent="0.25">
      <c r="C305" s="182" t="s">
        <v>1003</v>
      </c>
    </row>
    <row r="306" spans="2:3" x14ac:dyDescent="0.25">
      <c r="C306" s="180" t="s">
        <v>1004</v>
      </c>
    </row>
    <row r="307" spans="2:3" ht="30" x14ac:dyDescent="0.25">
      <c r="B307" s="188" t="s">
        <v>84</v>
      </c>
      <c r="C307" s="185" t="s">
        <v>187</v>
      </c>
    </row>
    <row r="308" spans="2:3" x14ac:dyDescent="0.25">
      <c r="C308" s="182" t="s">
        <v>963</v>
      </c>
    </row>
    <row r="309" spans="2:3" x14ac:dyDescent="0.25">
      <c r="C309" s="180" t="s">
        <v>964</v>
      </c>
    </row>
    <row r="311" spans="2:3" x14ac:dyDescent="0.25">
      <c r="C311" s="4" t="s">
        <v>1285</v>
      </c>
    </row>
    <row r="312" spans="2:3" x14ac:dyDescent="0.25">
      <c r="C312" s="3" t="s">
        <v>770</v>
      </c>
    </row>
    <row r="313" spans="2:3" x14ac:dyDescent="0.25">
      <c r="C313" s="3" t="s">
        <v>189</v>
      </c>
    </row>
    <row r="314" spans="2:3" x14ac:dyDescent="0.25">
      <c r="C314" s="3" t="s">
        <v>190</v>
      </c>
    </row>
    <row r="315" spans="2:3" x14ac:dyDescent="0.25">
      <c r="C315" s="3" t="s">
        <v>191</v>
      </c>
    </row>
    <row r="316" spans="2:3" x14ac:dyDescent="0.25">
      <c r="C316" s="3" t="s">
        <v>193</v>
      </c>
    </row>
    <row r="317" spans="2:3" x14ac:dyDescent="0.25">
      <c r="C317" s="3" t="s">
        <v>192</v>
      </c>
    </row>
    <row r="318" spans="2:3" x14ac:dyDescent="0.25">
      <c r="C318" s="3" t="s">
        <v>194</v>
      </c>
    </row>
    <row r="319" spans="2:3" x14ac:dyDescent="0.25">
      <c r="C319" s="3" t="s">
        <v>188</v>
      </c>
    </row>
    <row r="321" spans="3:4" x14ac:dyDescent="0.25">
      <c r="C321" s="126" t="s">
        <v>197</v>
      </c>
    </row>
    <row r="322" spans="3:4" x14ac:dyDescent="0.25">
      <c r="C322" s="127" t="s">
        <v>198</v>
      </c>
    </row>
    <row r="323" spans="3:4" x14ac:dyDescent="0.25">
      <c r="C323" s="127" t="s">
        <v>199</v>
      </c>
    </row>
    <row r="324" spans="3:4" x14ac:dyDescent="0.25">
      <c r="C324" s="127" t="s">
        <v>768</v>
      </c>
    </row>
    <row r="325" spans="3:4" x14ac:dyDescent="0.25">
      <c r="C325" s="124" t="s">
        <v>200</v>
      </c>
    </row>
    <row r="327" spans="3:4" x14ac:dyDescent="0.25">
      <c r="C327" s="4" t="s">
        <v>201</v>
      </c>
    </row>
    <row r="328" spans="3:4" x14ac:dyDescent="0.25">
      <c r="C328" s="127"/>
    </row>
    <row r="329" spans="3:4" x14ac:dyDescent="0.25">
      <c r="C329" s="127" t="s">
        <v>207</v>
      </c>
      <c r="D329" t="s">
        <v>965</v>
      </c>
    </row>
    <row r="330" spans="3:4" x14ac:dyDescent="0.25">
      <c r="C330" s="127" t="s">
        <v>204</v>
      </c>
    </row>
    <row r="331" spans="3:4" x14ac:dyDescent="0.25">
      <c r="C331" s="127" t="s">
        <v>202</v>
      </c>
    </row>
    <row r="332" spans="3:4" x14ac:dyDescent="0.25">
      <c r="C332" s="127" t="s">
        <v>772</v>
      </c>
    </row>
    <row r="333" spans="3:4" x14ac:dyDescent="0.25">
      <c r="C333" s="127" t="s">
        <v>123</v>
      </c>
    </row>
    <row r="334" spans="3:4" x14ac:dyDescent="0.25">
      <c r="C334" s="127" t="s">
        <v>205</v>
      </c>
    </row>
    <row r="335" spans="3:4" x14ac:dyDescent="0.25">
      <c r="C335" s="127" t="s">
        <v>206</v>
      </c>
      <c r="D335" t="s">
        <v>966</v>
      </c>
    </row>
    <row r="336" spans="3:4" x14ac:dyDescent="0.25">
      <c r="C336" s="127" t="s">
        <v>203</v>
      </c>
    </row>
    <row r="337" spans="3:3" x14ac:dyDescent="0.25">
      <c r="C337" s="128" t="s">
        <v>771</v>
      </c>
    </row>
    <row r="340" spans="3:3" x14ac:dyDescent="0.25">
      <c r="C340" s="4" t="s">
        <v>60</v>
      </c>
    </row>
    <row r="341" spans="3:3" x14ac:dyDescent="0.25">
      <c r="C341" s="15"/>
    </row>
    <row r="342" spans="3:3" x14ac:dyDescent="0.25">
      <c r="C342" s="15" t="s">
        <v>61</v>
      </c>
    </row>
    <row r="343" spans="3:3" x14ac:dyDescent="0.25">
      <c r="C343" s="3" t="s">
        <v>62</v>
      </c>
    </row>
    <row r="344" spans="3:3" x14ac:dyDescent="0.25">
      <c r="C344" s="3" t="s">
        <v>740</v>
      </c>
    </row>
    <row r="345" spans="3:3" x14ac:dyDescent="0.25">
      <c r="C345" s="3" t="s">
        <v>741</v>
      </c>
    </row>
    <row r="346" spans="3:3" x14ac:dyDescent="0.25">
      <c r="C346" s="3" t="s">
        <v>742</v>
      </c>
    </row>
    <row r="347" spans="3:3" x14ac:dyDescent="0.25">
      <c r="C347" s="3" t="s">
        <v>1125</v>
      </c>
    </row>
    <row r="349" spans="3:3" ht="15" customHeight="1" x14ac:dyDescent="0.25">
      <c r="C349" s="4" t="s">
        <v>63</v>
      </c>
    </row>
    <row r="350" spans="3:3" x14ac:dyDescent="0.25">
      <c r="C350" s="15"/>
    </row>
    <row r="351" spans="3:3" x14ac:dyDescent="0.25">
      <c r="C351" s="15" t="s">
        <v>967</v>
      </c>
    </row>
    <row r="352" spans="3:3" x14ac:dyDescent="0.25">
      <c r="C352" s="3" t="s">
        <v>968</v>
      </c>
    </row>
    <row r="353" spans="3:10" x14ac:dyDescent="0.25">
      <c r="C353" s="3" t="s">
        <v>969</v>
      </c>
    </row>
    <row r="354" spans="3:10" x14ac:dyDescent="0.25">
      <c r="C354" s="3" t="s">
        <v>64</v>
      </c>
    </row>
    <row r="355" spans="3:10" x14ac:dyDescent="0.25">
      <c r="C355" s="3" t="s">
        <v>970</v>
      </c>
    </row>
    <row r="356" spans="3:10" x14ac:dyDescent="0.25">
      <c r="C356" s="3" t="s">
        <v>971</v>
      </c>
    </row>
    <row r="357" spans="3:10" x14ac:dyDescent="0.25">
      <c r="C357" s="3" t="s">
        <v>972</v>
      </c>
    </row>
    <row r="358" spans="3:10" x14ac:dyDescent="0.25">
      <c r="C358" s="3" t="s">
        <v>973</v>
      </c>
    </row>
    <row r="359" spans="3:10" x14ac:dyDescent="0.25">
      <c r="C359" s="3" t="s">
        <v>974</v>
      </c>
    </row>
    <row r="360" spans="3:10" x14ac:dyDescent="0.25">
      <c r="C360" s="3" t="s">
        <v>975</v>
      </c>
    </row>
    <row r="361" spans="3:10" x14ac:dyDescent="0.25">
      <c r="C361" s="3" t="s">
        <v>1294</v>
      </c>
    </row>
    <row r="362" spans="3:10" x14ac:dyDescent="0.25">
      <c r="C362" s="3" t="s">
        <v>1295</v>
      </c>
    </row>
    <row r="363" spans="3:10" x14ac:dyDescent="0.25">
      <c r="C363" s="3" t="s">
        <v>976</v>
      </c>
    </row>
    <row r="365" spans="3:10" ht="15" customHeight="1" x14ac:dyDescent="0.25">
      <c r="C365" s="4" t="s">
        <v>140</v>
      </c>
      <c r="J365" s="145"/>
    </row>
    <row r="366" spans="3:10" x14ac:dyDescent="0.25">
      <c r="C366" s="15"/>
      <c r="J366" s="145"/>
    </row>
    <row r="367" spans="3:10" x14ac:dyDescent="0.25">
      <c r="C367" s="15" t="s">
        <v>74</v>
      </c>
      <c r="J367" s="145"/>
    </row>
    <row r="368" spans="3:10" x14ac:dyDescent="0.25">
      <c r="C368" s="15" t="s">
        <v>75</v>
      </c>
      <c r="J368" s="145"/>
    </row>
    <row r="369" spans="3:10" x14ac:dyDescent="0.25">
      <c r="C369" s="15" t="s">
        <v>76</v>
      </c>
      <c r="J369" s="145"/>
    </row>
    <row r="370" spans="3:10" x14ac:dyDescent="0.25">
      <c r="C370" s="15" t="s">
        <v>977</v>
      </c>
      <c r="J370" s="145"/>
    </row>
    <row r="371" spans="3:10" ht="15" customHeight="1" x14ac:dyDescent="0.25">
      <c r="C371" s="15" t="s">
        <v>978</v>
      </c>
      <c r="J371" s="145"/>
    </row>
    <row r="372" spans="3:10" x14ac:dyDescent="0.25">
      <c r="J372" s="145"/>
    </row>
    <row r="373" spans="3:10" x14ac:dyDescent="0.25">
      <c r="C373" s="4" t="s">
        <v>163</v>
      </c>
      <c r="J373" s="145"/>
    </row>
    <row r="374" spans="3:10" x14ac:dyDescent="0.25">
      <c r="C374" s="3"/>
      <c r="J374" s="145"/>
    </row>
    <row r="375" spans="3:10" x14ac:dyDescent="0.25">
      <c r="C375" s="3" t="s">
        <v>1116</v>
      </c>
      <c r="J375" s="145"/>
    </row>
    <row r="376" spans="3:10" x14ac:dyDescent="0.25">
      <c r="C376" s="3" t="s">
        <v>697</v>
      </c>
      <c r="J376" s="145"/>
    </row>
    <row r="377" spans="3:10" x14ac:dyDescent="0.25">
      <c r="C377" s="3" t="s">
        <v>698</v>
      </c>
      <c r="J377" s="145"/>
    </row>
    <row r="378" spans="3:10" x14ac:dyDescent="0.25">
      <c r="C378" s="3" t="s">
        <v>1288</v>
      </c>
      <c r="J378" s="145"/>
    </row>
    <row r="379" spans="3:10" x14ac:dyDescent="0.25">
      <c r="C379" s="3" t="s">
        <v>1284</v>
      </c>
      <c r="J379" s="145"/>
    </row>
    <row r="380" spans="3:10" x14ac:dyDescent="0.25">
      <c r="C380" s="3" t="s">
        <v>699</v>
      </c>
      <c r="J380" s="145"/>
    </row>
    <row r="381" spans="3:10" x14ac:dyDescent="0.25">
      <c r="C381" s="3" t="s">
        <v>700</v>
      </c>
      <c r="J381" s="146"/>
    </row>
    <row r="382" spans="3:10" x14ac:dyDescent="0.25">
      <c r="C382" s="3" t="s">
        <v>701</v>
      </c>
      <c r="J382" s="145"/>
    </row>
    <row r="383" spans="3:10" x14ac:dyDescent="0.25">
      <c r="C383" s="3" t="s">
        <v>702</v>
      </c>
      <c r="J383" s="145"/>
    </row>
    <row r="384" spans="3:10" x14ac:dyDescent="0.25">
      <c r="C384" s="3" t="s">
        <v>703</v>
      </c>
      <c r="J384" s="145"/>
    </row>
    <row r="385" spans="3:10" x14ac:dyDescent="0.25">
      <c r="C385" s="3" t="s">
        <v>704</v>
      </c>
      <c r="J385" s="145"/>
    </row>
    <row r="386" spans="3:10" x14ac:dyDescent="0.25">
      <c r="C386" s="3" t="s">
        <v>705</v>
      </c>
      <c r="J386" s="146"/>
    </row>
    <row r="387" spans="3:10" x14ac:dyDescent="0.25">
      <c r="C387" s="3" t="s">
        <v>706</v>
      </c>
      <c r="J387" s="146"/>
    </row>
    <row r="388" spans="3:10" x14ac:dyDescent="0.25">
      <c r="C388" s="3" t="s">
        <v>707</v>
      </c>
      <c r="J388" s="146"/>
    </row>
    <row r="389" spans="3:10" x14ac:dyDescent="0.25">
      <c r="C389" s="3" t="s">
        <v>708</v>
      </c>
      <c r="J389" s="146"/>
    </row>
    <row r="390" spans="3:10" x14ac:dyDescent="0.25">
      <c r="C390" s="3" t="s">
        <v>709</v>
      </c>
      <c r="J390" s="146"/>
    </row>
    <row r="391" spans="3:10" x14ac:dyDescent="0.25">
      <c r="C391" s="3" t="s">
        <v>710</v>
      </c>
      <c r="J391" s="146"/>
    </row>
    <row r="392" spans="3:10" x14ac:dyDescent="0.25">
      <c r="C392" s="3" t="s">
        <v>711</v>
      </c>
      <c r="J392" s="145"/>
    </row>
    <row r="393" spans="3:10" x14ac:dyDescent="0.25">
      <c r="C393" s="3" t="s">
        <v>1289</v>
      </c>
      <c r="J393" s="147"/>
    </row>
    <row r="394" spans="3:10" x14ac:dyDescent="0.25">
      <c r="C394" s="3" t="s">
        <v>712</v>
      </c>
      <c r="J394" s="147"/>
    </row>
    <row r="395" spans="3:10" x14ac:dyDescent="0.25">
      <c r="C395" s="3" t="s">
        <v>713</v>
      </c>
      <c r="J395" s="147"/>
    </row>
    <row r="396" spans="3:10" x14ac:dyDescent="0.25">
      <c r="C396" s="3" t="s">
        <v>714</v>
      </c>
      <c r="J396" s="147"/>
    </row>
    <row r="397" spans="3:10" x14ac:dyDescent="0.25">
      <c r="C397" s="3" t="s">
        <v>715</v>
      </c>
      <c r="J397" s="147"/>
    </row>
    <row r="398" spans="3:10" x14ac:dyDescent="0.25">
      <c r="C398" s="3" t="s">
        <v>716</v>
      </c>
      <c r="J398" s="145"/>
    </row>
    <row r="399" spans="3:10" x14ac:dyDescent="0.25">
      <c r="C399" s="3" t="s">
        <v>717</v>
      </c>
      <c r="J399" s="147"/>
    </row>
    <row r="400" spans="3:10" x14ac:dyDescent="0.25">
      <c r="C400" s="3" t="s">
        <v>718</v>
      </c>
      <c r="J400" s="148"/>
    </row>
    <row r="401" spans="3:10" x14ac:dyDescent="0.25">
      <c r="C401" s="3" t="s">
        <v>719</v>
      </c>
      <c r="J401" s="148"/>
    </row>
    <row r="402" spans="3:10" x14ac:dyDescent="0.25">
      <c r="C402" s="3" t="s">
        <v>720</v>
      </c>
      <c r="J402" s="148"/>
    </row>
    <row r="403" spans="3:10" x14ac:dyDescent="0.25">
      <c r="C403" s="3" t="s">
        <v>721</v>
      </c>
      <c r="J403" s="148"/>
    </row>
    <row r="404" spans="3:10" x14ac:dyDescent="0.25">
      <c r="C404" s="3" t="s">
        <v>722</v>
      </c>
      <c r="J404" s="148"/>
    </row>
    <row r="405" spans="3:10" x14ac:dyDescent="0.25">
      <c r="C405" s="3" t="s">
        <v>723</v>
      </c>
      <c r="J405" s="148"/>
    </row>
    <row r="406" spans="3:10" x14ac:dyDescent="0.25">
      <c r="J406" s="148"/>
    </row>
    <row r="407" spans="3:10" x14ac:dyDescent="0.25">
      <c r="C407" s="4" t="s">
        <v>164</v>
      </c>
      <c r="J407" s="148"/>
    </row>
    <row r="408" spans="3:10" x14ac:dyDescent="0.25">
      <c r="C408" s="3"/>
      <c r="J408" s="148"/>
    </row>
    <row r="409" spans="3:10" x14ac:dyDescent="0.25">
      <c r="C409" s="3" t="s">
        <v>683</v>
      </c>
      <c r="J409" s="148"/>
    </row>
    <row r="410" spans="3:10" x14ac:dyDescent="0.25">
      <c r="C410" s="3" t="s">
        <v>684</v>
      </c>
      <c r="J410" s="148"/>
    </row>
    <row r="411" spans="3:10" x14ac:dyDescent="0.25">
      <c r="C411" s="3" t="s">
        <v>1290</v>
      </c>
      <c r="J411" s="148"/>
    </row>
    <row r="412" spans="3:10" x14ac:dyDescent="0.25">
      <c r="C412" s="3" t="s">
        <v>1291</v>
      </c>
      <c r="J412" s="148"/>
    </row>
    <row r="413" spans="3:10" x14ac:dyDescent="0.25">
      <c r="C413" s="3" t="s">
        <v>685</v>
      </c>
      <c r="J413" s="148"/>
    </row>
    <row r="414" spans="3:10" x14ac:dyDescent="0.25">
      <c r="C414" s="3" t="s">
        <v>686</v>
      </c>
      <c r="J414" s="148"/>
    </row>
    <row r="415" spans="3:10" x14ac:dyDescent="0.25">
      <c r="C415" s="3" t="s">
        <v>687</v>
      </c>
      <c r="J415" s="148"/>
    </row>
    <row r="416" spans="3:10" x14ac:dyDescent="0.25">
      <c r="C416" s="3" t="s">
        <v>688</v>
      </c>
      <c r="J416" s="148"/>
    </row>
    <row r="417" spans="3:10" x14ac:dyDescent="0.25">
      <c r="C417" s="3" t="s">
        <v>1292</v>
      </c>
      <c r="J417" s="148"/>
    </row>
    <row r="418" spans="3:10" x14ac:dyDescent="0.25">
      <c r="C418" s="3" t="s">
        <v>689</v>
      </c>
      <c r="J418" s="148"/>
    </row>
    <row r="419" spans="3:10" x14ac:dyDescent="0.25">
      <c r="C419" s="3" t="s">
        <v>690</v>
      </c>
      <c r="J419" s="148"/>
    </row>
    <row r="420" spans="3:10" x14ac:dyDescent="0.25">
      <c r="C420" s="3" t="s">
        <v>691</v>
      </c>
      <c r="J420" s="148"/>
    </row>
    <row r="421" spans="3:10" x14ac:dyDescent="0.25">
      <c r="C421" s="3" t="s">
        <v>692</v>
      </c>
      <c r="J421" s="148"/>
    </row>
    <row r="422" spans="3:10" x14ac:dyDescent="0.25">
      <c r="C422" s="3" t="s">
        <v>693</v>
      </c>
      <c r="J422" s="148"/>
    </row>
    <row r="423" spans="3:10" x14ac:dyDescent="0.25">
      <c r="C423" s="3" t="s">
        <v>694</v>
      </c>
      <c r="J423" s="148"/>
    </row>
    <row r="424" spans="3:10" x14ac:dyDescent="0.25">
      <c r="C424" s="3" t="s">
        <v>695</v>
      </c>
      <c r="J424" s="148"/>
    </row>
    <row r="425" spans="3:10" x14ac:dyDescent="0.25">
      <c r="C425" s="3" t="s">
        <v>696</v>
      </c>
      <c r="J425" s="148"/>
    </row>
    <row r="426" spans="3:10" x14ac:dyDescent="0.25">
      <c r="J426" s="148"/>
    </row>
    <row r="427" spans="3:10" x14ac:dyDescent="0.25">
      <c r="C427" s="4" t="s">
        <v>165</v>
      </c>
      <c r="J427" s="148"/>
    </row>
    <row r="428" spans="3:10" x14ac:dyDescent="0.25">
      <c r="C428" s="3" t="s">
        <v>1298</v>
      </c>
      <c r="J428" s="148"/>
    </row>
    <row r="429" spans="3:10" x14ac:dyDescent="0.25">
      <c r="C429" s="3" t="s">
        <v>1299</v>
      </c>
      <c r="J429" s="148"/>
    </row>
    <row r="430" spans="3:10" x14ac:dyDescent="0.25">
      <c r="C430" s="3" t="s">
        <v>1300</v>
      </c>
      <c r="J430" s="148"/>
    </row>
    <row r="431" spans="3:10" x14ac:dyDescent="0.25">
      <c r="C431" s="3" t="s">
        <v>979</v>
      </c>
      <c r="J431" s="148"/>
    </row>
    <row r="432" spans="3:10" x14ac:dyDescent="0.25">
      <c r="C432" s="3" t="s">
        <v>980</v>
      </c>
      <c r="J432" s="148"/>
    </row>
    <row r="433" spans="3:10" x14ac:dyDescent="0.25">
      <c r="J433" s="148"/>
    </row>
    <row r="434" spans="3:10" x14ac:dyDescent="0.25">
      <c r="C434" s="4" t="s">
        <v>88</v>
      </c>
    </row>
    <row r="435" spans="3:10" x14ac:dyDescent="0.25">
      <c r="C435" s="15"/>
    </row>
    <row r="436" spans="3:10" x14ac:dyDescent="0.25">
      <c r="C436" s="15" t="s">
        <v>89</v>
      </c>
    </row>
    <row r="437" spans="3:10" x14ac:dyDescent="0.25">
      <c r="C437" s="15" t="s">
        <v>90</v>
      </c>
    </row>
    <row r="438" spans="3:10" x14ac:dyDescent="0.25">
      <c r="C438" s="15" t="s">
        <v>91</v>
      </c>
    </row>
    <row r="440" spans="3:10" ht="15" customHeight="1" x14ac:dyDescent="0.25">
      <c r="C440" s="4" t="s">
        <v>92</v>
      </c>
    </row>
    <row r="441" spans="3:10" x14ac:dyDescent="0.25">
      <c r="C441" s="15"/>
    </row>
    <row r="442" spans="3:10" x14ac:dyDescent="0.25">
      <c r="C442" s="15" t="s">
        <v>93</v>
      </c>
    </row>
    <row r="443" spans="3:10" x14ac:dyDescent="0.25">
      <c r="C443" s="15" t="s">
        <v>94</v>
      </c>
    </row>
    <row r="444" spans="3:10" x14ac:dyDescent="0.25">
      <c r="C444" s="15" t="s">
        <v>95</v>
      </c>
    </row>
    <row r="446" spans="3:10" ht="15" customHeight="1" x14ac:dyDescent="0.25">
      <c r="C446" s="4" t="s">
        <v>99</v>
      </c>
    </row>
    <row r="447" spans="3:10" x14ac:dyDescent="0.25">
      <c r="C447" s="15"/>
    </row>
    <row r="448" spans="3:10" x14ac:dyDescent="0.25">
      <c r="C448" s="15" t="s">
        <v>244</v>
      </c>
    </row>
    <row r="449" spans="3:3" x14ac:dyDescent="0.25">
      <c r="C449" s="15" t="s">
        <v>245</v>
      </c>
    </row>
    <row r="450" spans="3:3" x14ac:dyDescent="0.25">
      <c r="C450" s="15" t="s">
        <v>246</v>
      </c>
    </row>
    <row r="451" spans="3:3" x14ac:dyDescent="0.25">
      <c r="C451" s="15" t="s">
        <v>247</v>
      </c>
    </row>
    <row r="453" spans="3:3" x14ac:dyDescent="0.25">
      <c r="C453" s="4" t="s">
        <v>100</v>
      </c>
    </row>
    <row r="454" spans="3:3" x14ac:dyDescent="0.25">
      <c r="C454" s="15"/>
    </row>
    <row r="455" spans="3:3" x14ac:dyDescent="0.25">
      <c r="C455" s="15" t="s">
        <v>239</v>
      </c>
    </row>
    <row r="456" spans="3:3" x14ac:dyDescent="0.25">
      <c r="C456" s="15" t="s">
        <v>240</v>
      </c>
    </row>
    <row r="457" spans="3:3" x14ac:dyDescent="0.25">
      <c r="C457" s="15" t="s">
        <v>241</v>
      </c>
    </row>
    <row r="458" spans="3:3" x14ac:dyDescent="0.25">
      <c r="C458" s="15" t="s">
        <v>242</v>
      </c>
    </row>
    <row r="459" spans="3:3" ht="15" customHeight="1" x14ac:dyDescent="0.25">
      <c r="C459" s="15" t="s">
        <v>243</v>
      </c>
    </row>
    <row r="460" spans="3:3" x14ac:dyDescent="0.25">
      <c r="C460" s="15" t="s">
        <v>981</v>
      </c>
    </row>
    <row r="462" spans="3:3" x14ac:dyDescent="0.25">
      <c r="C462" s="4" t="s">
        <v>136</v>
      </c>
    </row>
    <row r="463" spans="3:3" x14ac:dyDescent="0.25">
      <c r="C463" s="15"/>
    </row>
    <row r="464" spans="3:3" x14ac:dyDescent="0.25">
      <c r="C464" s="15" t="s">
        <v>982</v>
      </c>
    </row>
    <row r="465" spans="3:3" x14ac:dyDescent="0.25">
      <c r="C465" s="15" t="s">
        <v>137</v>
      </c>
    </row>
    <row r="466" spans="3:3" x14ac:dyDescent="0.25">
      <c r="C466" s="3" t="s">
        <v>138</v>
      </c>
    </row>
  </sheetData>
  <sortState ref="C112:C115">
    <sortCondition ref="C112"/>
  </sortState>
  <conditionalFormatting sqref="D206:L208">
    <cfRule type="duplicateValues" dxfId="86" priority="1739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5" tint="0.39997558519241921"/>
  </sheetPr>
  <dimension ref="A1:Q180"/>
  <sheetViews>
    <sheetView topLeftCell="A97" workbookViewId="0">
      <selection activeCell="D113" sqref="D113"/>
    </sheetView>
  </sheetViews>
  <sheetFormatPr defaultRowHeight="15" x14ac:dyDescent="0.25"/>
  <cols>
    <col min="1" max="6" width="35.42578125" customWidth="1"/>
  </cols>
  <sheetData>
    <row r="1" spans="1:17" x14ac:dyDescent="0.25">
      <c r="A1" t="s">
        <v>248</v>
      </c>
      <c r="B1" t="s">
        <v>249</v>
      </c>
      <c r="C1" t="s">
        <v>7</v>
      </c>
      <c r="I1" s="3" t="str">
        <f t="array" ref="I1:I25">IFERROR(INDEX(_bp1,SMALL(IF(IFERROR(MATCH(_bp1,_bp1,0),"")=ROW(_bp1),MATCH(_bp1,_bp1,0),""),ROW()),1),"")</f>
        <v xml:space="preserve">БП1 ГРУППА ОСНОВНЫХ ПРОЦЕССОВ </v>
      </c>
      <c r="K1" s="3" t="str">
        <f t="array" aca="1" ref="K1:K25" ca="1">IFERROR(INDEX(_bp2a,SMALL(IF(IFERROR(MATCH(_bp2a,_bp2a,0),"")=ROW(INDIRECT("$a$1:$A$"&amp;COUNTA(_bp2a))),MATCH(_bp2a,_bp2a,0),""),ROW()),1),"")</f>
        <v>БП1-1 ПОДГРУППА - РАЗВЕДКА И ДОБЫЧА УГЛЕВОДОРОДОВ</v>
      </c>
      <c r="M1" s="3" t="str">
        <f t="array" aca="1" ref="M1:M25" ca="1">IFERROR(INDEX(_bp3a,SMALL(IF(IFERROR(MATCH(_bp3a,_bp3a,0),"")=ROW(INDIRECT("$a$1:$A$"&amp;COUNTA(_bp3a))),MATCH(_bp3a,_bp3a,0),""),ROW()),1),"")</f>
        <v/>
      </c>
      <c r="O1" s="3" t="str">
        <f t="array" aca="1" ref="O1:O25" ca="1">IFERROR(INDEX(_bp4a,SMALL(IF(IFERROR(MATCH(_bp4a,_bp4a,0),"")=ROW(INDIRECT("$a$1:$A$"&amp;COUNTA(_bp4a))),MATCH(_bp4a,_bp4a,0),""),ROW()),1),"")</f>
        <v/>
      </c>
      <c r="Q1" s="3" t="str">
        <f t="array" aca="1" ref="Q1:Q25" ca="1">IFERROR(INDEX(_bp5a,SMALL(IF(IFERROR(MATCH(_bp5a,_bp5a,0),"")=ROW(INDIRECT("$a$1:$A$"&amp;COUNTA(_bp5a))),MATCH(_bp5a,_bp5a,0),""),ROW()),1),"")</f>
        <v/>
      </c>
    </row>
    <row r="2" spans="1:17" x14ac:dyDescent="0.25">
      <c r="A2" t="s">
        <v>248</v>
      </c>
      <c r="B2" t="s">
        <v>249</v>
      </c>
      <c r="C2" t="s">
        <v>8</v>
      </c>
      <c r="D2" t="s">
        <v>11</v>
      </c>
      <c r="E2" t="s">
        <v>16</v>
      </c>
      <c r="I2" s="3" t="str">
        <v/>
      </c>
      <c r="K2" s="3" t="str">
        <f ca="1"/>
        <v>БП1-2 ПОДГРУППА - ПРОИЗВОДСТВО ПРОДУКТОВ ПЕРЕРАБОТКИ УГЛЕВОДОРОДОВ И СПЕЦ. ПРОДУКЦИИ</v>
      </c>
      <c r="M2" s="3" t="str">
        <f ca="1"/>
        <v/>
      </c>
      <c r="O2" s="3" t="str">
        <f ca="1"/>
        <v/>
      </c>
      <c r="Q2" s="3" t="str">
        <f ca="1"/>
        <v/>
      </c>
    </row>
    <row r="3" spans="1:17" x14ac:dyDescent="0.25">
      <c r="A3" t="s">
        <v>248</v>
      </c>
      <c r="B3" t="s">
        <v>249</v>
      </c>
      <c r="C3" t="s">
        <v>8</v>
      </c>
      <c r="D3" t="s">
        <v>11</v>
      </c>
      <c r="E3" t="s">
        <v>17</v>
      </c>
      <c r="I3" s="3" t="str">
        <v/>
      </c>
      <c r="K3" s="3" t="str">
        <f ca="1"/>
        <v>БП1-3 ПОДГРУППА - КОММЕРЦИЯ И ЛОГИСТИКА</v>
      </c>
      <c r="M3" s="3" t="str">
        <f ca="1"/>
        <v/>
      </c>
      <c r="O3" s="3" t="str">
        <f ca="1"/>
        <v/>
      </c>
      <c r="Q3" s="3" t="str">
        <f ca="1"/>
        <v/>
      </c>
    </row>
    <row r="4" spans="1:17" x14ac:dyDescent="0.25">
      <c r="A4" t="s">
        <v>248</v>
      </c>
      <c r="B4" t="s">
        <v>249</v>
      </c>
      <c r="C4" t="s">
        <v>8</v>
      </c>
      <c r="D4" t="s">
        <v>11</v>
      </c>
      <c r="E4" t="s">
        <v>18</v>
      </c>
      <c r="I4" s="3" t="str">
        <v/>
      </c>
      <c r="K4" s="3" t="str">
        <f ca="1"/>
        <v/>
      </c>
      <c r="M4" s="3" t="str">
        <f ca="1"/>
        <v/>
      </c>
      <c r="O4" s="3" t="str">
        <f ca="1"/>
        <v/>
      </c>
      <c r="Q4" s="3" t="str">
        <f ca="1"/>
        <v/>
      </c>
    </row>
    <row r="5" spans="1:17" x14ac:dyDescent="0.25">
      <c r="A5" t="s">
        <v>248</v>
      </c>
      <c r="B5" t="s">
        <v>249</v>
      </c>
      <c r="C5" t="s">
        <v>8</v>
      </c>
      <c r="D5" t="s">
        <v>11</v>
      </c>
      <c r="E5" t="s">
        <v>19</v>
      </c>
      <c r="I5" s="3" t="str">
        <v/>
      </c>
      <c r="K5" s="3" t="str">
        <f ca="1"/>
        <v/>
      </c>
      <c r="M5" s="3" t="str">
        <f ca="1"/>
        <v/>
      </c>
      <c r="O5" s="3" t="str">
        <f ca="1"/>
        <v/>
      </c>
      <c r="Q5" s="3" t="str">
        <f ca="1"/>
        <v/>
      </c>
    </row>
    <row r="6" spans="1:17" x14ac:dyDescent="0.25">
      <c r="A6" t="s">
        <v>248</v>
      </c>
      <c r="B6" t="s">
        <v>249</v>
      </c>
      <c r="C6" t="s">
        <v>8</v>
      </c>
      <c r="D6" t="s">
        <v>11</v>
      </c>
      <c r="E6" t="s">
        <v>20</v>
      </c>
      <c r="I6" s="3" t="str">
        <v/>
      </c>
      <c r="K6" s="3" t="str">
        <f ca="1"/>
        <v/>
      </c>
      <c r="M6" s="3" t="str">
        <f ca="1"/>
        <v/>
      </c>
      <c r="O6" s="3" t="str">
        <f ca="1"/>
        <v/>
      </c>
      <c r="Q6" s="3" t="str">
        <f ca="1"/>
        <v/>
      </c>
    </row>
    <row r="7" spans="1:17" x14ac:dyDescent="0.25">
      <c r="A7" t="s">
        <v>248</v>
      </c>
      <c r="B7" t="s">
        <v>249</v>
      </c>
      <c r="C7" t="s">
        <v>8</v>
      </c>
      <c r="D7" t="s">
        <v>11</v>
      </c>
      <c r="E7" t="s">
        <v>21</v>
      </c>
      <c r="I7" s="3" t="str">
        <v/>
      </c>
      <c r="K7" s="3" t="str">
        <f ca="1"/>
        <v/>
      </c>
      <c r="M7" s="3" t="str">
        <f ca="1"/>
        <v/>
      </c>
      <c r="O7" s="3" t="str">
        <f ca="1"/>
        <v/>
      </c>
      <c r="Q7" s="3" t="str">
        <f ca="1"/>
        <v/>
      </c>
    </row>
    <row r="8" spans="1:17" x14ac:dyDescent="0.25">
      <c r="A8" t="s">
        <v>248</v>
      </c>
      <c r="B8" t="s">
        <v>249</v>
      </c>
      <c r="C8" t="s">
        <v>8</v>
      </c>
      <c r="D8" t="s">
        <v>11</v>
      </c>
      <c r="E8" t="s">
        <v>22</v>
      </c>
      <c r="I8" s="3" t="str">
        <v/>
      </c>
      <c r="K8" s="3" t="str">
        <f ca="1"/>
        <v/>
      </c>
      <c r="M8" s="3" t="str">
        <f ca="1"/>
        <v/>
      </c>
      <c r="O8" s="3" t="str">
        <f ca="1"/>
        <v/>
      </c>
      <c r="Q8" s="3" t="str">
        <f ca="1"/>
        <v/>
      </c>
    </row>
    <row r="9" spans="1:17" x14ac:dyDescent="0.25">
      <c r="A9" t="s">
        <v>248</v>
      </c>
      <c r="B9" t="s">
        <v>249</v>
      </c>
      <c r="C9" t="s">
        <v>8</v>
      </c>
      <c r="D9" t="s">
        <v>11</v>
      </c>
      <c r="E9" t="s">
        <v>23</v>
      </c>
      <c r="I9" s="3" t="str">
        <v/>
      </c>
      <c r="K9" s="3" t="str">
        <f ca="1"/>
        <v/>
      </c>
      <c r="M9" s="3" t="str">
        <f ca="1"/>
        <v/>
      </c>
      <c r="O9" s="3" t="str">
        <f ca="1"/>
        <v/>
      </c>
      <c r="Q9" s="3" t="str">
        <f ca="1"/>
        <v/>
      </c>
    </row>
    <row r="10" spans="1:17" x14ac:dyDescent="0.25">
      <c r="A10" t="s">
        <v>248</v>
      </c>
      <c r="B10" t="s">
        <v>249</v>
      </c>
      <c r="C10" t="s">
        <v>8</v>
      </c>
      <c r="D10" t="s">
        <v>11</v>
      </c>
      <c r="E10" t="s">
        <v>24</v>
      </c>
      <c r="I10" s="3" t="str">
        <v/>
      </c>
      <c r="K10" s="3" t="str">
        <f ca="1"/>
        <v/>
      </c>
      <c r="M10" s="3" t="str">
        <f ca="1"/>
        <v/>
      </c>
      <c r="O10" s="3" t="str">
        <f ca="1"/>
        <v/>
      </c>
      <c r="Q10" s="3" t="str">
        <f ca="1"/>
        <v/>
      </c>
    </row>
    <row r="11" spans="1:17" x14ac:dyDescent="0.25">
      <c r="A11" t="s">
        <v>248</v>
      </c>
      <c r="B11" t="s">
        <v>249</v>
      </c>
      <c r="C11" t="s">
        <v>8</v>
      </c>
      <c r="D11" t="s">
        <v>11</v>
      </c>
      <c r="E11" t="s">
        <v>25</v>
      </c>
      <c r="I11" s="3" t="str">
        <v/>
      </c>
      <c r="K11" s="3" t="str">
        <f ca="1"/>
        <v/>
      </c>
      <c r="M11" s="3" t="str">
        <f ca="1"/>
        <v/>
      </c>
      <c r="O11" s="3" t="str">
        <f ca="1"/>
        <v/>
      </c>
      <c r="Q11" s="3" t="str">
        <f ca="1"/>
        <v/>
      </c>
    </row>
    <row r="12" spans="1:17" x14ac:dyDescent="0.25">
      <c r="A12" t="s">
        <v>248</v>
      </c>
      <c r="B12" t="s">
        <v>249</v>
      </c>
      <c r="C12" t="s">
        <v>8</v>
      </c>
      <c r="D12" t="s">
        <v>11</v>
      </c>
      <c r="E12" t="s">
        <v>26</v>
      </c>
      <c r="I12" s="3" t="str">
        <v/>
      </c>
      <c r="K12" s="3" t="str">
        <f ca="1"/>
        <v/>
      </c>
      <c r="M12" s="3" t="str">
        <f ca="1"/>
        <v/>
      </c>
      <c r="O12" s="3" t="str">
        <f ca="1"/>
        <v/>
      </c>
      <c r="Q12" s="3" t="str">
        <f ca="1"/>
        <v/>
      </c>
    </row>
    <row r="13" spans="1:17" x14ac:dyDescent="0.25">
      <c r="A13" t="s">
        <v>248</v>
      </c>
      <c r="B13" t="s">
        <v>249</v>
      </c>
      <c r="C13" t="s">
        <v>8</v>
      </c>
      <c r="D13" t="s">
        <v>11</v>
      </c>
      <c r="E13" t="s">
        <v>27</v>
      </c>
      <c r="I13" s="3" t="str">
        <v/>
      </c>
      <c r="K13" s="3" t="str">
        <f ca="1"/>
        <v/>
      </c>
      <c r="M13" s="3" t="str">
        <f ca="1"/>
        <v/>
      </c>
      <c r="O13" s="3" t="str">
        <f ca="1"/>
        <v/>
      </c>
      <c r="Q13" s="3" t="str">
        <f ca="1"/>
        <v/>
      </c>
    </row>
    <row r="14" spans="1:17" x14ac:dyDescent="0.25">
      <c r="A14" t="s">
        <v>248</v>
      </c>
      <c r="B14" t="s">
        <v>249</v>
      </c>
      <c r="C14" t="s">
        <v>8</v>
      </c>
      <c r="D14" t="s">
        <v>12</v>
      </c>
      <c r="E14" t="s">
        <v>250</v>
      </c>
      <c r="I14" s="3" t="str">
        <v/>
      </c>
      <c r="K14" s="3" t="str">
        <f ca="1"/>
        <v/>
      </c>
      <c r="M14" s="3" t="str">
        <f ca="1"/>
        <v/>
      </c>
      <c r="O14" s="3" t="str">
        <f ca="1"/>
        <v/>
      </c>
      <c r="Q14" s="3" t="str">
        <f ca="1"/>
        <v/>
      </c>
    </row>
    <row r="15" spans="1:17" x14ac:dyDescent="0.25">
      <c r="A15" t="s">
        <v>248</v>
      </c>
      <c r="B15" t="s">
        <v>249</v>
      </c>
      <c r="C15" t="s">
        <v>8</v>
      </c>
      <c r="D15" t="s">
        <v>12</v>
      </c>
      <c r="E15" t="s">
        <v>251</v>
      </c>
      <c r="I15" s="3" t="str">
        <v/>
      </c>
      <c r="K15" s="3" t="str">
        <f ca="1"/>
        <v/>
      </c>
      <c r="M15" s="3" t="str">
        <f ca="1"/>
        <v/>
      </c>
      <c r="O15" s="3" t="str">
        <f ca="1"/>
        <v/>
      </c>
      <c r="Q15" s="3" t="str">
        <f ca="1"/>
        <v/>
      </c>
    </row>
    <row r="16" spans="1:17" x14ac:dyDescent="0.25">
      <c r="A16" t="s">
        <v>248</v>
      </c>
      <c r="B16" t="s">
        <v>249</v>
      </c>
      <c r="C16" t="s">
        <v>8</v>
      </c>
      <c r="D16" t="s">
        <v>12</v>
      </c>
      <c r="E16" t="s">
        <v>252</v>
      </c>
      <c r="I16" s="3" t="str">
        <v/>
      </c>
      <c r="K16" s="3" t="str">
        <f ca="1"/>
        <v/>
      </c>
      <c r="M16" s="3" t="str">
        <f ca="1"/>
        <v/>
      </c>
      <c r="O16" s="3" t="str">
        <f ca="1"/>
        <v/>
      </c>
      <c r="Q16" s="3" t="str">
        <f ca="1"/>
        <v/>
      </c>
    </row>
    <row r="17" spans="1:17" x14ac:dyDescent="0.25">
      <c r="A17" t="s">
        <v>248</v>
      </c>
      <c r="B17" t="s">
        <v>249</v>
      </c>
      <c r="C17" t="s">
        <v>8</v>
      </c>
      <c r="D17" t="s">
        <v>12</v>
      </c>
      <c r="E17" t="s">
        <v>253</v>
      </c>
      <c r="I17" s="3" t="str">
        <v/>
      </c>
      <c r="K17" s="3" t="str">
        <f ca="1"/>
        <v/>
      </c>
      <c r="M17" s="3" t="str">
        <f ca="1"/>
        <v/>
      </c>
      <c r="O17" s="3" t="str">
        <f ca="1"/>
        <v/>
      </c>
      <c r="Q17" s="3" t="str">
        <f ca="1"/>
        <v/>
      </c>
    </row>
    <row r="18" spans="1:17" x14ac:dyDescent="0.25">
      <c r="A18" t="s">
        <v>248</v>
      </c>
      <c r="B18" t="s">
        <v>249</v>
      </c>
      <c r="C18" t="s">
        <v>8</v>
      </c>
      <c r="D18" t="s">
        <v>12</v>
      </c>
      <c r="E18" t="s">
        <v>254</v>
      </c>
      <c r="I18" s="3" t="str">
        <v/>
      </c>
      <c r="K18" s="3" t="str">
        <f ca="1"/>
        <v/>
      </c>
      <c r="M18" s="3" t="str">
        <f ca="1"/>
        <v/>
      </c>
      <c r="O18" s="3" t="str">
        <f ca="1"/>
        <v/>
      </c>
      <c r="Q18" s="3" t="str">
        <f ca="1"/>
        <v/>
      </c>
    </row>
    <row r="19" spans="1:17" x14ac:dyDescent="0.25">
      <c r="A19" t="s">
        <v>248</v>
      </c>
      <c r="B19" t="s">
        <v>249</v>
      </c>
      <c r="C19" t="s">
        <v>8</v>
      </c>
      <c r="D19" t="s">
        <v>13</v>
      </c>
      <c r="E19" t="s">
        <v>255</v>
      </c>
      <c r="I19" s="3" t="str">
        <v/>
      </c>
      <c r="K19" s="3" t="str">
        <f ca="1"/>
        <v/>
      </c>
      <c r="M19" s="3" t="str">
        <f ca="1"/>
        <v/>
      </c>
      <c r="O19" s="3" t="str">
        <f ca="1"/>
        <v/>
      </c>
      <c r="Q19" s="3" t="str">
        <f ca="1"/>
        <v/>
      </c>
    </row>
    <row r="20" spans="1:17" x14ac:dyDescent="0.25">
      <c r="A20" t="s">
        <v>248</v>
      </c>
      <c r="B20" t="s">
        <v>249</v>
      </c>
      <c r="C20" t="s">
        <v>8</v>
      </c>
      <c r="D20" t="s">
        <v>13</v>
      </c>
      <c r="E20" t="s">
        <v>256</v>
      </c>
      <c r="I20" s="3" t="str">
        <v/>
      </c>
      <c r="K20" s="3" t="str">
        <f ca="1"/>
        <v/>
      </c>
      <c r="M20" s="3" t="str">
        <f ca="1"/>
        <v/>
      </c>
      <c r="O20" s="3" t="str">
        <f ca="1"/>
        <v/>
      </c>
      <c r="Q20" s="3" t="str">
        <f ca="1"/>
        <v/>
      </c>
    </row>
    <row r="21" spans="1:17" x14ac:dyDescent="0.25">
      <c r="A21" t="s">
        <v>248</v>
      </c>
      <c r="B21" t="s">
        <v>249</v>
      </c>
      <c r="C21" t="s">
        <v>8</v>
      </c>
      <c r="D21" t="s">
        <v>13</v>
      </c>
      <c r="E21" t="s">
        <v>257</v>
      </c>
      <c r="I21" s="3" t="str">
        <v/>
      </c>
      <c r="K21" s="3" t="str">
        <f ca="1"/>
        <v/>
      </c>
      <c r="M21" s="3" t="str">
        <f ca="1"/>
        <v/>
      </c>
      <c r="O21" s="3" t="str">
        <f ca="1"/>
        <v/>
      </c>
      <c r="Q21" s="3" t="str">
        <f ca="1"/>
        <v/>
      </c>
    </row>
    <row r="22" spans="1:17" x14ac:dyDescent="0.25">
      <c r="A22" t="s">
        <v>248</v>
      </c>
      <c r="B22" t="s">
        <v>249</v>
      </c>
      <c r="C22" t="s">
        <v>8</v>
      </c>
      <c r="D22" t="s">
        <v>13</v>
      </c>
      <c r="E22" t="s">
        <v>258</v>
      </c>
      <c r="I22" s="3" t="str">
        <v/>
      </c>
      <c r="K22" s="3" t="str">
        <f ca="1"/>
        <v/>
      </c>
      <c r="M22" s="3" t="str">
        <f ca="1"/>
        <v/>
      </c>
      <c r="O22" s="3" t="str">
        <f ca="1"/>
        <v/>
      </c>
      <c r="Q22" s="3" t="str">
        <f ca="1"/>
        <v/>
      </c>
    </row>
    <row r="23" spans="1:17" x14ac:dyDescent="0.25">
      <c r="A23" t="s">
        <v>248</v>
      </c>
      <c r="B23" t="s">
        <v>249</v>
      </c>
      <c r="C23" t="s">
        <v>8</v>
      </c>
      <c r="D23" t="s">
        <v>13</v>
      </c>
      <c r="E23" t="s">
        <v>259</v>
      </c>
      <c r="I23" s="3" t="str">
        <v/>
      </c>
      <c r="K23" s="3" t="str">
        <f ca="1"/>
        <v/>
      </c>
      <c r="M23" s="3" t="str">
        <f ca="1"/>
        <v/>
      </c>
      <c r="O23" s="3" t="str">
        <f ca="1"/>
        <v/>
      </c>
      <c r="Q23" s="3" t="str">
        <f ca="1"/>
        <v/>
      </c>
    </row>
    <row r="24" spans="1:17" x14ac:dyDescent="0.25">
      <c r="A24" t="s">
        <v>248</v>
      </c>
      <c r="B24" t="s">
        <v>249</v>
      </c>
      <c r="C24" t="s">
        <v>8</v>
      </c>
      <c r="D24" t="s">
        <v>13</v>
      </c>
      <c r="E24" t="s">
        <v>260</v>
      </c>
      <c r="I24" s="3" t="str">
        <v/>
      </c>
      <c r="K24" s="3" t="str">
        <f ca="1"/>
        <v/>
      </c>
      <c r="M24" s="3" t="str">
        <f ca="1"/>
        <v/>
      </c>
      <c r="O24" s="3" t="str">
        <f ca="1"/>
        <v/>
      </c>
      <c r="Q24" s="3" t="str">
        <f ca="1"/>
        <v/>
      </c>
    </row>
    <row r="25" spans="1:17" x14ac:dyDescent="0.25">
      <c r="A25" t="s">
        <v>248</v>
      </c>
      <c r="B25" t="s">
        <v>249</v>
      </c>
      <c r="C25" t="s">
        <v>8</v>
      </c>
      <c r="D25" t="s">
        <v>13</v>
      </c>
      <c r="E25" t="s">
        <v>261</v>
      </c>
      <c r="I25" s="3" t="str">
        <v/>
      </c>
      <c r="K25" s="3" t="str">
        <f ca="1"/>
        <v/>
      </c>
      <c r="M25" s="3" t="str">
        <f ca="1"/>
        <v/>
      </c>
      <c r="O25" s="3" t="str">
        <f ca="1"/>
        <v/>
      </c>
      <c r="Q25" s="3" t="str">
        <f ca="1"/>
        <v/>
      </c>
    </row>
    <row r="26" spans="1:17" x14ac:dyDescent="0.25">
      <c r="A26" t="s">
        <v>248</v>
      </c>
      <c r="B26" t="s">
        <v>249</v>
      </c>
      <c r="C26" t="s">
        <v>8</v>
      </c>
      <c r="D26" t="s">
        <v>14</v>
      </c>
      <c r="E26" t="s">
        <v>262</v>
      </c>
    </row>
    <row r="27" spans="1:17" x14ac:dyDescent="0.25">
      <c r="A27" t="s">
        <v>248</v>
      </c>
      <c r="B27" t="s">
        <v>249</v>
      </c>
      <c r="C27" t="s">
        <v>8</v>
      </c>
      <c r="D27" t="s">
        <v>14</v>
      </c>
      <c r="E27" t="s">
        <v>263</v>
      </c>
    </row>
    <row r="28" spans="1:17" x14ac:dyDescent="0.25">
      <c r="A28" t="s">
        <v>248</v>
      </c>
      <c r="B28" t="s">
        <v>249</v>
      </c>
      <c r="C28" t="s">
        <v>8</v>
      </c>
      <c r="D28" t="s">
        <v>14</v>
      </c>
      <c r="E28" t="s">
        <v>264</v>
      </c>
    </row>
    <row r="29" spans="1:17" x14ac:dyDescent="0.25">
      <c r="A29" t="s">
        <v>248</v>
      </c>
      <c r="B29" t="s">
        <v>249</v>
      </c>
      <c r="C29" t="s">
        <v>8</v>
      </c>
      <c r="D29" t="s">
        <v>14</v>
      </c>
      <c r="E29" t="s">
        <v>265</v>
      </c>
    </row>
    <row r="30" spans="1:17" x14ac:dyDescent="0.25">
      <c r="A30" t="s">
        <v>248</v>
      </c>
      <c r="B30" t="s">
        <v>249</v>
      </c>
      <c r="C30" t="s">
        <v>8</v>
      </c>
      <c r="D30" t="s">
        <v>15</v>
      </c>
    </row>
    <row r="31" spans="1:17" x14ac:dyDescent="0.25">
      <c r="A31" t="s">
        <v>248</v>
      </c>
      <c r="B31" t="s">
        <v>249</v>
      </c>
      <c r="C31" t="s">
        <v>9</v>
      </c>
      <c r="D31" t="s">
        <v>266</v>
      </c>
      <c r="E31" t="s">
        <v>267</v>
      </c>
    </row>
    <row r="32" spans="1:17" x14ac:dyDescent="0.25">
      <c r="A32" t="s">
        <v>248</v>
      </c>
      <c r="B32" t="s">
        <v>249</v>
      </c>
      <c r="C32" t="s">
        <v>9</v>
      </c>
      <c r="D32" t="s">
        <v>266</v>
      </c>
      <c r="E32" t="s">
        <v>268</v>
      </c>
    </row>
    <row r="33" spans="1:5" x14ac:dyDescent="0.25">
      <c r="A33" t="s">
        <v>248</v>
      </c>
      <c r="B33" t="s">
        <v>249</v>
      </c>
      <c r="C33" t="s">
        <v>9</v>
      </c>
      <c r="D33" t="s">
        <v>266</v>
      </c>
      <c r="E33" t="s">
        <v>269</v>
      </c>
    </row>
    <row r="34" spans="1:5" x14ac:dyDescent="0.25">
      <c r="A34" t="s">
        <v>248</v>
      </c>
      <c r="B34" t="s">
        <v>249</v>
      </c>
      <c r="C34" t="s">
        <v>9</v>
      </c>
      <c r="D34" t="s">
        <v>266</v>
      </c>
      <c r="E34" t="s">
        <v>270</v>
      </c>
    </row>
    <row r="35" spans="1:5" x14ac:dyDescent="0.25">
      <c r="A35" t="s">
        <v>248</v>
      </c>
      <c r="B35" t="s">
        <v>249</v>
      </c>
      <c r="C35" t="s">
        <v>9</v>
      </c>
      <c r="D35" t="s">
        <v>266</v>
      </c>
      <c r="E35" t="s">
        <v>271</v>
      </c>
    </row>
    <row r="36" spans="1:5" x14ac:dyDescent="0.25">
      <c r="A36" t="s">
        <v>248</v>
      </c>
      <c r="B36" t="s">
        <v>249</v>
      </c>
      <c r="C36" t="s">
        <v>9</v>
      </c>
      <c r="D36" t="s">
        <v>266</v>
      </c>
      <c r="E36" t="s">
        <v>272</v>
      </c>
    </row>
    <row r="37" spans="1:5" x14ac:dyDescent="0.25">
      <c r="A37" t="s">
        <v>248</v>
      </c>
      <c r="B37" t="s">
        <v>249</v>
      </c>
      <c r="C37" t="s">
        <v>9</v>
      </c>
      <c r="D37" t="s">
        <v>266</v>
      </c>
      <c r="E37" t="s">
        <v>273</v>
      </c>
    </row>
    <row r="38" spans="1:5" x14ac:dyDescent="0.25">
      <c r="A38" t="s">
        <v>248</v>
      </c>
      <c r="B38" t="s">
        <v>249</v>
      </c>
      <c r="C38" t="s">
        <v>9</v>
      </c>
      <c r="D38" t="s">
        <v>266</v>
      </c>
      <c r="E38" t="s">
        <v>274</v>
      </c>
    </row>
    <row r="39" spans="1:5" x14ac:dyDescent="0.25">
      <c r="A39" t="s">
        <v>248</v>
      </c>
      <c r="B39" t="s">
        <v>249</v>
      </c>
      <c r="C39" t="s">
        <v>9</v>
      </c>
      <c r="D39" t="s">
        <v>266</v>
      </c>
      <c r="E39" t="s">
        <v>275</v>
      </c>
    </row>
    <row r="40" spans="1:5" x14ac:dyDescent="0.25">
      <c r="A40" t="s">
        <v>248</v>
      </c>
      <c r="B40" t="s">
        <v>249</v>
      </c>
      <c r="C40" t="s">
        <v>9</v>
      </c>
      <c r="D40" t="s">
        <v>266</v>
      </c>
      <c r="E40" t="s">
        <v>276</v>
      </c>
    </row>
    <row r="41" spans="1:5" x14ac:dyDescent="0.25">
      <c r="A41" t="s">
        <v>248</v>
      </c>
      <c r="B41" t="s">
        <v>249</v>
      </c>
      <c r="C41" t="s">
        <v>9</v>
      </c>
      <c r="D41" t="s">
        <v>266</v>
      </c>
      <c r="E41" t="s">
        <v>277</v>
      </c>
    </row>
    <row r="42" spans="1:5" x14ac:dyDescent="0.25">
      <c r="A42" t="s">
        <v>248</v>
      </c>
      <c r="B42" t="s">
        <v>249</v>
      </c>
      <c r="C42" t="s">
        <v>9</v>
      </c>
      <c r="D42" t="s">
        <v>266</v>
      </c>
      <c r="E42" t="s">
        <v>278</v>
      </c>
    </row>
    <row r="43" spans="1:5" x14ac:dyDescent="0.25">
      <c r="A43" t="s">
        <v>248</v>
      </c>
      <c r="B43" t="s">
        <v>249</v>
      </c>
      <c r="C43" t="s">
        <v>9</v>
      </c>
      <c r="D43" t="s">
        <v>279</v>
      </c>
      <c r="E43" t="s">
        <v>280</v>
      </c>
    </row>
    <row r="44" spans="1:5" x14ac:dyDescent="0.25">
      <c r="A44" t="s">
        <v>248</v>
      </c>
      <c r="B44" t="s">
        <v>249</v>
      </c>
      <c r="C44" t="s">
        <v>9</v>
      </c>
      <c r="D44" t="s">
        <v>279</v>
      </c>
      <c r="E44" t="s">
        <v>281</v>
      </c>
    </row>
    <row r="45" spans="1:5" x14ac:dyDescent="0.25">
      <c r="A45" t="s">
        <v>248</v>
      </c>
      <c r="B45" t="s">
        <v>249</v>
      </c>
      <c r="C45" t="s">
        <v>9</v>
      </c>
      <c r="D45" t="s">
        <v>279</v>
      </c>
      <c r="E45" t="s">
        <v>282</v>
      </c>
    </row>
    <row r="46" spans="1:5" x14ac:dyDescent="0.25">
      <c r="A46" t="s">
        <v>248</v>
      </c>
      <c r="B46" t="s">
        <v>249</v>
      </c>
      <c r="C46" t="s">
        <v>9</v>
      </c>
      <c r="D46" t="s">
        <v>279</v>
      </c>
      <c r="E46" t="s">
        <v>283</v>
      </c>
    </row>
    <row r="47" spans="1:5" x14ac:dyDescent="0.25">
      <c r="A47" t="s">
        <v>248</v>
      </c>
      <c r="B47" t="s">
        <v>249</v>
      </c>
      <c r="C47" t="s">
        <v>9</v>
      </c>
      <c r="D47" t="s">
        <v>279</v>
      </c>
      <c r="E47" t="s">
        <v>254</v>
      </c>
    </row>
    <row r="48" spans="1:5" x14ac:dyDescent="0.25">
      <c r="A48" t="s">
        <v>248</v>
      </c>
      <c r="B48" t="s">
        <v>249</v>
      </c>
      <c r="C48" t="s">
        <v>9</v>
      </c>
      <c r="D48" t="s">
        <v>284</v>
      </c>
      <c r="E48" t="s">
        <v>285</v>
      </c>
    </row>
    <row r="49" spans="1:5" x14ac:dyDescent="0.25">
      <c r="A49" t="s">
        <v>248</v>
      </c>
      <c r="B49" t="s">
        <v>249</v>
      </c>
      <c r="C49" t="s">
        <v>9</v>
      </c>
      <c r="D49" t="s">
        <v>284</v>
      </c>
      <c r="E49" t="s">
        <v>256</v>
      </c>
    </row>
    <row r="50" spans="1:5" x14ac:dyDescent="0.25">
      <c r="A50" t="s">
        <v>248</v>
      </c>
      <c r="B50" t="s">
        <v>249</v>
      </c>
      <c r="C50" t="s">
        <v>9</v>
      </c>
      <c r="D50" t="s">
        <v>284</v>
      </c>
      <c r="E50" t="s">
        <v>257</v>
      </c>
    </row>
    <row r="51" spans="1:5" x14ac:dyDescent="0.25">
      <c r="A51" t="s">
        <v>248</v>
      </c>
      <c r="B51" t="s">
        <v>249</v>
      </c>
      <c r="C51" t="s">
        <v>9</v>
      </c>
      <c r="D51" t="s">
        <v>284</v>
      </c>
      <c r="E51" t="s">
        <v>286</v>
      </c>
    </row>
    <row r="52" spans="1:5" x14ac:dyDescent="0.25">
      <c r="A52" t="s">
        <v>248</v>
      </c>
      <c r="B52" t="s">
        <v>249</v>
      </c>
      <c r="C52" t="s">
        <v>9</v>
      </c>
      <c r="D52" t="s">
        <v>284</v>
      </c>
      <c r="E52" t="s">
        <v>259</v>
      </c>
    </row>
    <row r="53" spans="1:5" x14ac:dyDescent="0.25">
      <c r="A53" t="s">
        <v>248</v>
      </c>
      <c r="B53" t="s">
        <v>249</v>
      </c>
      <c r="C53" t="s">
        <v>9</v>
      </c>
      <c r="D53" t="s">
        <v>284</v>
      </c>
      <c r="E53" t="s">
        <v>287</v>
      </c>
    </row>
    <row r="54" spans="1:5" x14ac:dyDescent="0.25">
      <c r="A54" t="s">
        <v>248</v>
      </c>
      <c r="B54" t="s">
        <v>249</v>
      </c>
      <c r="C54" t="s">
        <v>9</v>
      </c>
      <c r="D54" t="s">
        <v>284</v>
      </c>
      <c r="E54" t="s">
        <v>288</v>
      </c>
    </row>
    <row r="55" spans="1:5" x14ac:dyDescent="0.25">
      <c r="A55" t="s">
        <v>248</v>
      </c>
      <c r="B55" t="s">
        <v>249</v>
      </c>
      <c r="C55" t="s">
        <v>9</v>
      </c>
      <c r="D55" t="s">
        <v>289</v>
      </c>
      <c r="E55" t="s">
        <v>290</v>
      </c>
    </row>
    <row r="56" spans="1:5" x14ac:dyDescent="0.25">
      <c r="A56" t="s">
        <v>248</v>
      </c>
      <c r="B56" t="s">
        <v>249</v>
      </c>
      <c r="C56" t="s">
        <v>9</v>
      </c>
      <c r="D56" t="s">
        <v>289</v>
      </c>
      <c r="E56" t="s">
        <v>291</v>
      </c>
    </row>
    <row r="57" spans="1:5" x14ac:dyDescent="0.25">
      <c r="A57" t="s">
        <v>248</v>
      </c>
      <c r="B57" t="s">
        <v>249</v>
      </c>
      <c r="C57" t="s">
        <v>9</v>
      </c>
      <c r="D57" t="s">
        <v>289</v>
      </c>
      <c r="E57" t="s">
        <v>292</v>
      </c>
    </row>
    <row r="58" spans="1:5" x14ac:dyDescent="0.25">
      <c r="A58" t="s">
        <v>248</v>
      </c>
      <c r="B58" t="s">
        <v>249</v>
      </c>
      <c r="C58" t="s">
        <v>9</v>
      </c>
      <c r="D58" t="s">
        <v>289</v>
      </c>
      <c r="E58" t="s">
        <v>293</v>
      </c>
    </row>
    <row r="59" spans="1:5" x14ac:dyDescent="0.25">
      <c r="A59" t="s">
        <v>248</v>
      </c>
      <c r="B59" t="s">
        <v>249</v>
      </c>
      <c r="C59" t="s">
        <v>9</v>
      </c>
      <c r="D59" t="s">
        <v>289</v>
      </c>
      <c r="E59" t="s">
        <v>294</v>
      </c>
    </row>
    <row r="60" spans="1:5" x14ac:dyDescent="0.25">
      <c r="A60" t="s">
        <v>248</v>
      </c>
      <c r="B60" t="s">
        <v>249</v>
      </c>
      <c r="C60" t="s">
        <v>9</v>
      </c>
      <c r="D60" t="s">
        <v>289</v>
      </c>
      <c r="E60" t="s">
        <v>295</v>
      </c>
    </row>
    <row r="61" spans="1:5" x14ac:dyDescent="0.25">
      <c r="A61" t="s">
        <v>248</v>
      </c>
      <c r="B61" t="s">
        <v>249</v>
      </c>
      <c r="C61" t="s">
        <v>9</v>
      </c>
      <c r="D61" t="s">
        <v>296</v>
      </c>
      <c r="E61" t="s">
        <v>297</v>
      </c>
    </row>
    <row r="62" spans="1:5" x14ac:dyDescent="0.25">
      <c r="A62" t="s">
        <v>248</v>
      </c>
      <c r="B62" t="s">
        <v>249</v>
      </c>
      <c r="C62" t="s">
        <v>9</v>
      </c>
      <c r="D62" t="s">
        <v>296</v>
      </c>
      <c r="E62" t="s">
        <v>298</v>
      </c>
    </row>
    <row r="63" spans="1:5" x14ac:dyDescent="0.25">
      <c r="A63" t="s">
        <v>248</v>
      </c>
      <c r="B63" t="s">
        <v>249</v>
      </c>
      <c r="C63" t="s">
        <v>9</v>
      </c>
      <c r="D63" t="s">
        <v>296</v>
      </c>
      <c r="E63" t="s">
        <v>299</v>
      </c>
    </row>
    <row r="64" spans="1:5" x14ac:dyDescent="0.25">
      <c r="A64" t="s">
        <v>248</v>
      </c>
      <c r="B64" t="s">
        <v>249</v>
      </c>
      <c r="C64" t="s">
        <v>9</v>
      </c>
      <c r="D64" t="s">
        <v>296</v>
      </c>
      <c r="E64" t="s">
        <v>300</v>
      </c>
    </row>
    <row r="65" spans="1:5" x14ac:dyDescent="0.25">
      <c r="A65" t="s">
        <v>248</v>
      </c>
      <c r="B65" t="s">
        <v>249</v>
      </c>
      <c r="C65" t="s">
        <v>9</v>
      </c>
      <c r="D65" t="s">
        <v>301</v>
      </c>
    </row>
    <row r="66" spans="1:5" x14ac:dyDescent="0.25">
      <c r="A66" t="s">
        <v>248</v>
      </c>
      <c r="B66" t="s">
        <v>249</v>
      </c>
      <c r="C66" t="s">
        <v>10</v>
      </c>
      <c r="D66" t="s">
        <v>302</v>
      </c>
      <c r="E66" t="s">
        <v>303</v>
      </c>
    </row>
    <row r="67" spans="1:5" x14ac:dyDescent="0.25">
      <c r="A67" t="s">
        <v>248</v>
      </c>
      <c r="B67" t="s">
        <v>249</v>
      </c>
      <c r="C67" t="s">
        <v>10</v>
      </c>
      <c r="D67" t="s">
        <v>302</v>
      </c>
      <c r="E67" t="s">
        <v>304</v>
      </c>
    </row>
    <row r="68" spans="1:5" x14ac:dyDescent="0.25">
      <c r="A68" t="s">
        <v>248</v>
      </c>
      <c r="B68" t="s">
        <v>249</v>
      </c>
      <c r="C68" t="s">
        <v>10</v>
      </c>
      <c r="D68" t="s">
        <v>302</v>
      </c>
      <c r="E68" t="s">
        <v>305</v>
      </c>
    </row>
    <row r="69" spans="1:5" x14ac:dyDescent="0.25">
      <c r="A69" t="s">
        <v>248</v>
      </c>
      <c r="B69" t="s">
        <v>249</v>
      </c>
      <c r="C69" t="s">
        <v>10</v>
      </c>
      <c r="D69" t="s">
        <v>302</v>
      </c>
      <c r="E69" t="s">
        <v>306</v>
      </c>
    </row>
    <row r="70" spans="1:5" x14ac:dyDescent="0.25">
      <c r="A70" t="s">
        <v>248</v>
      </c>
      <c r="B70" t="s">
        <v>249</v>
      </c>
      <c r="C70" t="s">
        <v>10</v>
      </c>
      <c r="D70" t="s">
        <v>302</v>
      </c>
      <c r="E70" t="s">
        <v>307</v>
      </c>
    </row>
    <row r="71" spans="1:5" x14ac:dyDescent="0.25">
      <c r="A71" t="s">
        <v>248</v>
      </c>
      <c r="B71" t="s">
        <v>249</v>
      </c>
      <c r="C71" t="s">
        <v>10</v>
      </c>
      <c r="D71" t="s">
        <v>302</v>
      </c>
      <c r="E71" t="s">
        <v>308</v>
      </c>
    </row>
    <row r="72" spans="1:5" x14ac:dyDescent="0.25">
      <c r="A72" t="s">
        <v>248</v>
      </c>
      <c r="B72" t="s">
        <v>249</v>
      </c>
      <c r="C72" t="s">
        <v>10</v>
      </c>
      <c r="D72" t="s">
        <v>302</v>
      </c>
      <c r="E72" t="s">
        <v>309</v>
      </c>
    </row>
    <row r="73" spans="1:5" x14ac:dyDescent="0.25">
      <c r="A73" t="s">
        <v>248</v>
      </c>
      <c r="B73" t="s">
        <v>249</v>
      </c>
      <c r="C73" t="s">
        <v>10</v>
      </c>
      <c r="D73" t="s">
        <v>302</v>
      </c>
      <c r="E73" t="s">
        <v>310</v>
      </c>
    </row>
    <row r="74" spans="1:5" x14ac:dyDescent="0.25">
      <c r="A74" t="s">
        <v>248</v>
      </c>
      <c r="B74" t="s">
        <v>249</v>
      </c>
      <c r="C74" t="s">
        <v>10</v>
      </c>
      <c r="D74" t="s">
        <v>302</v>
      </c>
      <c r="E74" t="s">
        <v>311</v>
      </c>
    </row>
    <row r="75" spans="1:5" x14ac:dyDescent="0.25">
      <c r="A75" t="s">
        <v>248</v>
      </c>
      <c r="B75" t="s">
        <v>249</v>
      </c>
      <c r="C75" t="s">
        <v>10</v>
      </c>
      <c r="D75" t="s">
        <v>302</v>
      </c>
      <c r="E75" t="s">
        <v>312</v>
      </c>
    </row>
    <row r="76" spans="1:5" x14ac:dyDescent="0.25">
      <c r="A76" t="s">
        <v>248</v>
      </c>
      <c r="B76" t="s">
        <v>249</v>
      </c>
      <c r="C76" t="s">
        <v>10</v>
      </c>
      <c r="D76" t="s">
        <v>302</v>
      </c>
      <c r="E76" t="s">
        <v>313</v>
      </c>
    </row>
    <row r="77" spans="1:5" x14ac:dyDescent="0.25">
      <c r="A77" t="s">
        <v>248</v>
      </c>
      <c r="B77" t="s">
        <v>249</v>
      </c>
      <c r="C77" t="s">
        <v>10</v>
      </c>
      <c r="D77" t="s">
        <v>302</v>
      </c>
      <c r="E77" t="s">
        <v>314</v>
      </c>
    </row>
    <row r="78" spans="1:5" x14ac:dyDescent="0.25">
      <c r="A78" t="s">
        <v>248</v>
      </c>
      <c r="B78" t="s">
        <v>249</v>
      </c>
      <c r="C78" t="s">
        <v>10</v>
      </c>
      <c r="D78" t="s">
        <v>315</v>
      </c>
    </row>
    <row r="79" spans="1:5" x14ac:dyDescent="0.25">
      <c r="A79" t="s">
        <v>248</v>
      </c>
      <c r="B79" t="s">
        <v>249</v>
      </c>
      <c r="C79" t="s">
        <v>10</v>
      </c>
      <c r="D79" t="s">
        <v>316</v>
      </c>
    </row>
    <row r="80" spans="1:5" x14ac:dyDescent="0.25">
      <c r="A80" t="s">
        <v>248</v>
      </c>
      <c r="B80" t="s">
        <v>249</v>
      </c>
      <c r="C80" t="s">
        <v>10</v>
      </c>
      <c r="D80" t="s">
        <v>317</v>
      </c>
    </row>
    <row r="81" spans="1:5" x14ac:dyDescent="0.25">
      <c r="A81" t="s">
        <v>248</v>
      </c>
      <c r="B81" t="s">
        <v>249</v>
      </c>
      <c r="C81" t="s">
        <v>10</v>
      </c>
      <c r="D81" t="s">
        <v>318</v>
      </c>
    </row>
    <row r="82" spans="1:5" x14ac:dyDescent="0.25">
      <c r="A82" t="s">
        <v>248</v>
      </c>
      <c r="B82" t="s">
        <v>319</v>
      </c>
      <c r="C82" t="s">
        <v>320</v>
      </c>
      <c r="D82" t="s">
        <v>321</v>
      </c>
      <c r="E82" t="s">
        <v>322</v>
      </c>
    </row>
    <row r="83" spans="1:5" x14ac:dyDescent="0.25">
      <c r="A83" t="s">
        <v>248</v>
      </c>
      <c r="B83" t="s">
        <v>319</v>
      </c>
      <c r="C83" t="s">
        <v>320</v>
      </c>
      <c r="D83" t="s">
        <v>321</v>
      </c>
      <c r="E83" t="s">
        <v>323</v>
      </c>
    </row>
    <row r="84" spans="1:5" x14ac:dyDescent="0.25">
      <c r="A84" t="s">
        <v>248</v>
      </c>
      <c r="B84" t="s">
        <v>319</v>
      </c>
      <c r="C84" t="s">
        <v>320</v>
      </c>
      <c r="D84" t="s">
        <v>321</v>
      </c>
      <c r="E84" t="s">
        <v>324</v>
      </c>
    </row>
    <row r="85" spans="1:5" x14ac:dyDescent="0.25">
      <c r="A85" t="s">
        <v>248</v>
      </c>
      <c r="B85" t="s">
        <v>319</v>
      </c>
      <c r="C85" t="s">
        <v>320</v>
      </c>
      <c r="D85" t="s">
        <v>321</v>
      </c>
      <c r="E85" t="s">
        <v>325</v>
      </c>
    </row>
    <row r="86" spans="1:5" x14ac:dyDescent="0.25">
      <c r="A86" t="s">
        <v>248</v>
      </c>
      <c r="B86" t="s">
        <v>319</v>
      </c>
      <c r="C86" t="s">
        <v>320</v>
      </c>
      <c r="D86" t="s">
        <v>321</v>
      </c>
      <c r="E86" t="s">
        <v>326</v>
      </c>
    </row>
    <row r="87" spans="1:5" x14ac:dyDescent="0.25">
      <c r="A87" t="s">
        <v>248</v>
      </c>
      <c r="B87" t="s">
        <v>319</v>
      </c>
      <c r="C87" t="s">
        <v>320</v>
      </c>
      <c r="D87" t="s">
        <v>321</v>
      </c>
      <c r="E87" t="s">
        <v>327</v>
      </c>
    </row>
    <row r="88" spans="1:5" x14ac:dyDescent="0.25">
      <c r="A88" t="s">
        <v>248</v>
      </c>
      <c r="B88" t="s">
        <v>319</v>
      </c>
      <c r="C88" t="s">
        <v>320</v>
      </c>
      <c r="D88" t="s">
        <v>321</v>
      </c>
      <c r="E88" t="s">
        <v>328</v>
      </c>
    </row>
    <row r="89" spans="1:5" x14ac:dyDescent="0.25">
      <c r="A89" t="s">
        <v>248</v>
      </c>
      <c r="B89" t="s">
        <v>319</v>
      </c>
      <c r="C89" t="s">
        <v>320</v>
      </c>
      <c r="D89" t="s">
        <v>321</v>
      </c>
      <c r="E89" t="s">
        <v>329</v>
      </c>
    </row>
    <row r="90" spans="1:5" x14ac:dyDescent="0.25">
      <c r="A90" t="s">
        <v>248</v>
      </c>
      <c r="B90" t="s">
        <v>319</v>
      </c>
      <c r="C90" t="s">
        <v>320</v>
      </c>
      <c r="D90" t="s">
        <v>321</v>
      </c>
      <c r="E90" t="s">
        <v>330</v>
      </c>
    </row>
    <row r="91" spans="1:5" x14ac:dyDescent="0.25">
      <c r="A91" t="s">
        <v>248</v>
      </c>
      <c r="B91" t="s">
        <v>319</v>
      </c>
      <c r="C91" t="s">
        <v>320</v>
      </c>
      <c r="D91" t="s">
        <v>321</v>
      </c>
      <c r="E91" t="s">
        <v>331</v>
      </c>
    </row>
    <row r="92" spans="1:5" x14ac:dyDescent="0.25">
      <c r="A92" t="s">
        <v>248</v>
      </c>
      <c r="B92" t="s">
        <v>319</v>
      </c>
      <c r="C92" t="s">
        <v>320</v>
      </c>
      <c r="D92" t="s">
        <v>321</v>
      </c>
      <c r="E92" t="s">
        <v>332</v>
      </c>
    </row>
    <row r="93" spans="1:5" x14ac:dyDescent="0.25">
      <c r="A93" t="s">
        <v>248</v>
      </c>
      <c r="B93" t="s">
        <v>319</v>
      </c>
      <c r="C93" t="s">
        <v>320</v>
      </c>
      <c r="D93" t="s">
        <v>321</v>
      </c>
      <c r="E93" t="s">
        <v>333</v>
      </c>
    </row>
    <row r="94" spans="1:5" x14ac:dyDescent="0.25">
      <c r="A94" t="s">
        <v>248</v>
      </c>
      <c r="B94" t="s">
        <v>319</v>
      </c>
      <c r="C94" t="s">
        <v>320</v>
      </c>
      <c r="D94" t="s">
        <v>334</v>
      </c>
      <c r="E94" t="s">
        <v>335</v>
      </c>
    </row>
    <row r="95" spans="1:5" x14ac:dyDescent="0.25">
      <c r="A95" t="s">
        <v>248</v>
      </c>
      <c r="B95" t="s">
        <v>319</v>
      </c>
      <c r="C95" t="s">
        <v>320</v>
      </c>
      <c r="D95" t="s">
        <v>334</v>
      </c>
      <c r="E95" t="s">
        <v>336</v>
      </c>
    </row>
    <row r="96" spans="1:5" x14ac:dyDescent="0.25">
      <c r="A96" t="s">
        <v>248</v>
      </c>
      <c r="B96" t="s">
        <v>319</v>
      </c>
      <c r="C96" t="s">
        <v>320</v>
      </c>
      <c r="D96" t="s">
        <v>334</v>
      </c>
      <c r="E96" t="s">
        <v>337</v>
      </c>
    </row>
    <row r="97" spans="1:5" x14ac:dyDescent="0.25">
      <c r="A97" t="s">
        <v>248</v>
      </c>
      <c r="B97" t="s">
        <v>319</v>
      </c>
      <c r="C97" t="s">
        <v>320</v>
      </c>
      <c r="D97" t="s">
        <v>334</v>
      </c>
      <c r="E97" t="s">
        <v>338</v>
      </c>
    </row>
    <row r="98" spans="1:5" x14ac:dyDescent="0.25">
      <c r="A98" t="s">
        <v>248</v>
      </c>
      <c r="B98" t="s">
        <v>319</v>
      </c>
      <c r="C98" t="s">
        <v>320</v>
      </c>
      <c r="D98" t="s">
        <v>334</v>
      </c>
      <c r="E98" t="s">
        <v>339</v>
      </c>
    </row>
    <row r="99" spans="1:5" x14ac:dyDescent="0.25">
      <c r="A99" t="s">
        <v>248</v>
      </c>
      <c r="B99" t="s">
        <v>319</v>
      </c>
      <c r="C99" t="s">
        <v>320</v>
      </c>
      <c r="D99" t="s">
        <v>334</v>
      </c>
      <c r="E99" t="s">
        <v>340</v>
      </c>
    </row>
    <row r="100" spans="1:5" x14ac:dyDescent="0.25">
      <c r="A100" t="s">
        <v>248</v>
      </c>
      <c r="B100" t="s">
        <v>319</v>
      </c>
      <c r="C100" t="s">
        <v>320</v>
      </c>
      <c r="D100" t="s">
        <v>334</v>
      </c>
      <c r="E100" t="s">
        <v>341</v>
      </c>
    </row>
    <row r="101" spans="1:5" x14ac:dyDescent="0.25">
      <c r="A101" t="s">
        <v>248</v>
      </c>
      <c r="B101" t="s">
        <v>319</v>
      </c>
      <c r="C101" t="s">
        <v>320</v>
      </c>
      <c r="D101" t="s">
        <v>342</v>
      </c>
      <c r="E101" t="s">
        <v>343</v>
      </c>
    </row>
    <row r="102" spans="1:5" x14ac:dyDescent="0.25">
      <c r="A102" t="s">
        <v>248</v>
      </c>
      <c r="B102" t="s">
        <v>319</v>
      </c>
      <c r="C102" t="s">
        <v>320</v>
      </c>
      <c r="D102" t="s">
        <v>342</v>
      </c>
      <c r="E102" t="s">
        <v>344</v>
      </c>
    </row>
    <row r="103" spans="1:5" x14ac:dyDescent="0.25">
      <c r="A103" t="s">
        <v>248</v>
      </c>
      <c r="B103" t="s">
        <v>319</v>
      </c>
      <c r="C103" t="s">
        <v>320</v>
      </c>
      <c r="D103" t="s">
        <v>342</v>
      </c>
      <c r="E103" t="s">
        <v>345</v>
      </c>
    </row>
    <row r="104" spans="1:5" x14ac:dyDescent="0.25">
      <c r="A104" t="s">
        <v>248</v>
      </c>
      <c r="B104" t="s">
        <v>319</v>
      </c>
      <c r="C104" t="s">
        <v>320</v>
      </c>
      <c r="D104" t="s">
        <v>342</v>
      </c>
      <c r="E104" t="s">
        <v>346</v>
      </c>
    </row>
    <row r="105" spans="1:5" x14ac:dyDescent="0.25">
      <c r="A105" t="s">
        <v>248</v>
      </c>
      <c r="B105" t="s">
        <v>319</v>
      </c>
      <c r="C105" t="s">
        <v>320</v>
      </c>
      <c r="D105" t="s">
        <v>342</v>
      </c>
      <c r="E105" t="s">
        <v>347</v>
      </c>
    </row>
    <row r="106" spans="1:5" x14ac:dyDescent="0.25">
      <c r="A106" t="s">
        <v>248</v>
      </c>
      <c r="B106" t="s">
        <v>319</v>
      </c>
      <c r="C106" t="s">
        <v>320</v>
      </c>
      <c r="D106" t="s">
        <v>342</v>
      </c>
      <c r="E106" t="s">
        <v>348</v>
      </c>
    </row>
    <row r="107" spans="1:5" x14ac:dyDescent="0.25">
      <c r="A107" t="s">
        <v>248</v>
      </c>
      <c r="B107" t="s">
        <v>319</v>
      </c>
      <c r="C107" t="s">
        <v>320</v>
      </c>
      <c r="D107" t="s">
        <v>342</v>
      </c>
      <c r="E107" t="s">
        <v>349</v>
      </c>
    </row>
    <row r="108" spans="1:5" x14ac:dyDescent="0.25">
      <c r="A108" t="s">
        <v>248</v>
      </c>
      <c r="B108" t="s">
        <v>319</v>
      </c>
      <c r="C108" t="s">
        <v>320</v>
      </c>
      <c r="D108" t="s">
        <v>350</v>
      </c>
      <c r="E108" t="s">
        <v>351</v>
      </c>
    </row>
    <row r="109" spans="1:5" x14ac:dyDescent="0.25">
      <c r="A109" t="s">
        <v>248</v>
      </c>
      <c r="B109" t="s">
        <v>319</v>
      </c>
      <c r="C109" t="s">
        <v>320</v>
      </c>
      <c r="D109" t="s">
        <v>350</v>
      </c>
      <c r="E109" t="s">
        <v>352</v>
      </c>
    </row>
    <row r="110" spans="1:5" x14ac:dyDescent="0.25">
      <c r="A110" t="s">
        <v>248</v>
      </c>
      <c r="B110" t="s">
        <v>319</v>
      </c>
      <c r="C110" t="s">
        <v>320</v>
      </c>
      <c r="D110" t="s">
        <v>350</v>
      </c>
      <c r="E110" t="s">
        <v>353</v>
      </c>
    </row>
    <row r="111" spans="1:5" x14ac:dyDescent="0.25">
      <c r="A111" t="s">
        <v>248</v>
      </c>
      <c r="B111" t="s">
        <v>319</v>
      </c>
      <c r="C111" t="s">
        <v>320</v>
      </c>
      <c r="D111" t="s">
        <v>350</v>
      </c>
      <c r="E111" t="s">
        <v>354</v>
      </c>
    </row>
    <row r="112" spans="1:5" x14ac:dyDescent="0.25">
      <c r="A112" t="s">
        <v>248</v>
      </c>
      <c r="B112" t="s">
        <v>319</v>
      </c>
      <c r="C112" t="s">
        <v>320</v>
      </c>
      <c r="D112" t="s">
        <v>350</v>
      </c>
      <c r="E112" t="s">
        <v>355</v>
      </c>
    </row>
    <row r="113" spans="1:5" x14ac:dyDescent="0.25">
      <c r="A113" t="s">
        <v>248</v>
      </c>
      <c r="B113" t="s">
        <v>319</v>
      </c>
      <c r="C113" t="s">
        <v>320</v>
      </c>
      <c r="D113" t="s">
        <v>350</v>
      </c>
      <c r="E113" t="s">
        <v>356</v>
      </c>
    </row>
    <row r="114" spans="1:5" x14ac:dyDescent="0.25">
      <c r="A114" t="s">
        <v>248</v>
      </c>
      <c r="B114" t="s">
        <v>319</v>
      </c>
      <c r="C114" t="s">
        <v>320</v>
      </c>
      <c r="D114" t="s">
        <v>350</v>
      </c>
      <c r="E114" t="s">
        <v>357</v>
      </c>
    </row>
    <row r="115" spans="1:5" x14ac:dyDescent="0.25">
      <c r="A115" t="s">
        <v>248</v>
      </c>
      <c r="B115" t="s">
        <v>319</v>
      </c>
      <c r="C115" t="s">
        <v>320</v>
      </c>
      <c r="D115" t="s">
        <v>358</v>
      </c>
      <c r="E115" t="s">
        <v>359</v>
      </c>
    </row>
    <row r="116" spans="1:5" x14ac:dyDescent="0.25">
      <c r="A116" t="s">
        <v>248</v>
      </c>
      <c r="B116" t="s">
        <v>319</v>
      </c>
      <c r="C116" t="s">
        <v>320</v>
      </c>
      <c r="D116" t="s">
        <v>358</v>
      </c>
      <c r="E116" t="s">
        <v>1119</v>
      </c>
    </row>
    <row r="117" spans="1:5" x14ac:dyDescent="0.25">
      <c r="A117" t="s">
        <v>248</v>
      </c>
      <c r="B117" t="s">
        <v>319</v>
      </c>
      <c r="C117" t="s">
        <v>320</v>
      </c>
      <c r="D117" t="s">
        <v>358</v>
      </c>
      <c r="E117" t="s">
        <v>1120</v>
      </c>
    </row>
    <row r="118" spans="1:5" x14ac:dyDescent="0.25">
      <c r="A118" t="s">
        <v>248</v>
      </c>
      <c r="B118" t="s">
        <v>319</v>
      </c>
      <c r="C118" t="s">
        <v>320</v>
      </c>
      <c r="D118" t="s">
        <v>358</v>
      </c>
      <c r="E118" t="s">
        <v>1121</v>
      </c>
    </row>
    <row r="119" spans="1:5" x14ac:dyDescent="0.25">
      <c r="A119" t="s">
        <v>248</v>
      </c>
      <c r="B119" t="s">
        <v>319</v>
      </c>
      <c r="C119" t="s">
        <v>320</v>
      </c>
      <c r="D119" t="s">
        <v>358</v>
      </c>
      <c r="E119" t="s">
        <v>1122</v>
      </c>
    </row>
    <row r="120" spans="1:5" x14ac:dyDescent="0.25">
      <c r="A120" t="s">
        <v>248</v>
      </c>
      <c r="B120" t="s">
        <v>319</v>
      </c>
      <c r="C120" t="s">
        <v>320</v>
      </c>
      <c r="D120" t="s">
        <v>358</v>
      </c>
      <c r="E120" t="s">
        <v>1123</v>
      </c>
    </row>
    <row r="121" spans="1:5" x14ac:dyDescent="0.25">
      <c r="A121" t="s">
        <v>248</v>
      </c>
      <c r="B121" t="s">
        <v>319</v>
      </c>
      <c r="C121" t="s">
        <v>320</v>
      </c>
      <c r="D121" t="s">
        <v>358</v>
      </c>
      <c r="E121" t="s">
        <v>1124</v>
      </c>
    </row>
    <row r="122" spans="1:5" x14ac:dyDescent="0.25">
      <c r="A122" t="s">
        <v>248</v>
      </c>
      <c r="B122" t="s">
        <v>319</v>
      </c>
      <c r="C122" t="s">
        <v>320</v>
      </c>
      <c r="D122" t="s">
        <v>358</v>
      </c>
      <c r="E122" t="s">
        <v>360</v>
      </c>
    </row>
    <row r="123" spans="1:5" x14ac:dyDescent="0.25">
      <c r="A123" t="s">
        <v>248</v>
      </c>
      <c r="B123" t="s">
        <v>319</v>
      </c>
      <c r="C123" t="s">
        <v>320</v>
      </c>
      <c r="D123" t="s">
        <v>358</v>
      </c>
      <c r="E123" t="s">
        <v>361</v>
      </c>
    </row>
    <row r="124" spans="1:5" x14ac:dyDescent="0.25">
      <c r="A124" t="s">
        <v>248</v>
      </c>
      <c r="B124" t="s">
        <v>319</v>
      </c>
      <c r="C124" t="s">
        <v>362</v>
      </c>
      <c r="D124" t="s">
        <v>363</v>
      </c>
    </row>
    <row r="125" spans="1:5" x14ac:dyDescent="0.25">
      <c r="A125" t="s">
        <v>248</v>
      </c>
      <c r="B125" t="s">
        <v>319</v>
      </c>
      <c r="C125" t="s">
        <v>362</v>
      </c>
      <c r="D125" t="s">
        <v>364</v>
      </c>
    </row>
    <row r="126" spans="1:5" x14ac:dyDescent="0.25">
      <c r="A126" t="s">
        <v>248</v>
      </c>
      <c r="B126" t="s">
        <v>319</v>
      </c>
      <c r="C126" t="s">
        <v>362</v>
      </c>
      <c r="D126" t="s">
        <v>365</v>
      </c>
    </row>
    <row r="127" spans="1:5" x14ac:dyDescent="0.25">
      <c r="A127" t="s">
        <v>248</v>
      </c>
      <c r="B127" t="s">
        <v>319</v>
      </c>
      <c r="C127" t="s">
        <v>362</v>
      </c>
      <c r="D127" t="s">
        <v>366</v>
      </c>
    </row>
    <row r="128" spans="1:5" x14ac:dyDescent="0.25">
      <c r="A128" t="s">
        <v>248</v>
      </c>
      <c r="B128" t="s">
        <v>319</v>
      </c>
      <c r="C128" t="s">
        <v>362</v>
      </c>
      <c r="D128" t="s">
        <v>367</v>
      </c>
    </row>
    <row r="129" spans="1:5" x14ac:dyDescent="0.25">
      <c r="A129" t="s">
        <v>248</v>
      </c>
      <c r="B129" t="s">
        <v>319</v>
      </c>
      <c r="C129" t="s">
        <v>362</v>
      </c>
      <c r="D129" t="s">
        <v>368</v>
      </c>
    </row>
    <row r="130" spans="1:5" x14ac:dyDescent="0.25">
      <c r="A130" t="s">
        <v>248</v>
      </c>
      <c r="B130" t="s">
        <v>319</v>
      </c>
      <c r="C130" t="s">
        <v>362</v>
      </c>
      <c r="D130" t="s">
        <v>369</v>
      </c>
    </row>
    <row r="131" spans="1:5" x14ac:dyDescent="0.25">
      <c r="A131" t="s">
        <v>248</v>
      </c>
      <c r="B131" t="s">
        <v>319</v>
      </c>
      <c r="C131" t="s">
        <v>362</v>
      </c>
      <c r="D131" t="s">
        <v>370</v>
      </c>
    </row>
    <row r="132" spans="1:5" x14ac:dyDescent="0.25">
      <c r="A132" t="s">
        <v>248</v>
      </c>
      <c r="B132" t="s">
        <v>319</v>
      </c>
      <c r="C132" t="s">
        <v>362</v>
      </c>
      <c r="D132" t="s">
        <v>371</v>
      </c>
    </row>
    <row r="133" spans="1:5" x14ac:dyDescent="0.25">
      <c r="A133" t="s">
        <v>248</v>
      </c>
      <c r="B133" t="s">
        <v>372</v>
      </c>
      <c r="C133" t="s">
        <v>373</v>
      </c>
    </row>
    <row r="134" spans="1:5" x14ac:dyDescent="0.25">
      <c r="A134" t="s">
        <v>248</v>
      </c>
      <c r="B134" t="s">
        <v>372</v>
      </c>
      <c r="C134" t="s">
        <v>374</v>
      </c>
      <c r="D134" t="s">
        <v>375</v>
      </c>
    </row>
    <row r="135" spans="1:5" x14ac:dyDescent="0.25">
      <c r="A135" t="s">
        <v>248</v>
      </c>
      <c r="B135" t="s">
        <v>372</v>
      </c>
      <c r="C135" t="s">
        <v>374</v>
      </c>
      <c r="D135" t="s">
        <v>376</v>
      </c>
    </row>
    <row r="136" spans="1:5" x14ac:dyDescent="0.25">
      <c r="A136" t="s">
        <v>248</v>
      </c>
      <c r="B136" t="s">
        <v>372</v>
      </c>
      <c r="C136" t="s">
        <v>374</v>
      </c>
      <c r="D136" t="s">
        <v>377</v>
      </c>
    </row>
    <row r="137" spans="1:5" x14ac:dyDescent="0.25">
      <c r="A137" t="s">
        <v>248</v>
      </c>
      <c r="B137" t="s">
        <v>372</v>
      </c>
      <c r="C137" t="s">
        <v>378</v>
      </c>
      <c r="D137" t="s">
        <v>379</v>
      </c>
    </row>
    <row r="138" spans="1:5" x14ac:dyDescent="0.25">
      <c r="A138" t="s">
        <v>248</v>
      </c>
      <c r="B138" t="s">
        <v>372</v>
      </c>
      <c r="C138" t="s">
        <v>378</v>
      </c>
      <c r="D138" t="s">
        <v>380</v>
      </c>
    </row>
    <row r="139" spans="1:5" x14ac:dyDescent="0.25">
      <c r="A139" t="s">
        <v>248</v>
      </c>
      <c r="B139" t="s">
        <v>372</v>
      </c>
      <c r="C139" t="s">
        <v>378</v>
      </c>
      <c r="D139" t="s">
        <v>381</v>
      </c>
    </row>
    <row r="140" spans="1:5" x14ac:dyDescent="0.25">
      <c r="A140" t="s">
        <v>248</v>
      </c>
      <c r="B140" t="s">
        <v>372</v>
      </c>
      <c r="C140" t="s">
        <v>378</v>
      </c>
      <c r="D140" t="s">
        <v>382</v>
      </c>
    </row>
    <row r="141" spans="1:5" x14ac:dyDescent="0.25">
      <c r="A141" t="s">
        <v>248</v>
      </c>
      <c r="B141" t="s">
        <v>372</v>
      </c>
      <c r="C141" t="s">
        <v>378</v>
      </c>
      <c r="D141" t="s">
        <v>383</v>
      </c>
    </row>
    <row r="142" spans="1:5" x14ac:dyDescent="0.25">
      <c r="A142" t="s">
        <v>248</v>
      </c>
      <c r="B142" t="s">
        <v>372</v>
      </c>
      <c r="C142" t="s">
        <v>384</v>
      </c>
      <c r="D142" t="s">
        <v>385</v>
      </c>
      <c r="E142" t="s">
        <v>386</v>
      </c>
    </row>
    <row r="143" spans="1:5" x14ac:dyDescent="0.25">
      <c r="A143" t="s">
        <v>248</v>
      </c>
      <c r="B143" t="s">
        <v>372</v>
      </c>
      <c r="C143" t="s">
        <v>384</v>
      </c>
      <c r="D143" t="s">
        <v>385</v>
      </c>
      <c r="E143" t="s">
        <v>387</v>
      </c>
    </row>
    <row r="144" spans="1:5" x14ac:dyDescent="0.25">
      <c r="A144" t="s">
        <v>248</v>
      </c>
      <c r="B144" t="s">
        <v>372</v>
      </c>
      <c r="C144" t="s">
        <v>384</v>
      </c>
      <c r="D144" t="s">
        <v>385</v>
      </c>
      <c r="E144" t="s">
        <v>388</v>
      </c>
    </row>
    <row r="145" spans="1:5" x14ac:dyDescent="0.25">
      <c r="A145" t="s">
        <v>248</v>
      </c>
      <c r="B145" t="s">
        <v>372</v>
      </c>
      <c r="C145" t="s">
        <v>384</v>
      </c>
      <c r="D145" t="s">
        <v>385</v>
      </c>
      <c r="E145" t="s">
        <v>389</v>
      </c>
    </row>
    <row r="146" spans="1:5" x14ac:dyDescent="0.25">
      <c r="A146" t="s">
        <v>248</v>
      </c>
      <c r="B146" t="s">
        <v>372</v>
      </c>
      <c r="C146" t="s">
        <v>384</v>
      </c>
      <c r="D146" t="s">
        <v>385</v>
      </c>
      <c r="E146" t="s">
        <v>390</v>
      </c>
    </row>
    <row r="147" spans="1:5" x14ac:dyDescent="0.25">
      <c r="A147" t="s">
        <v>248</v>
      </c>
      <c r="B147" t="s">
        <v>372</v>
      </c>
      <c r="C147" t="s">
        <v>384</v>
      </c>
      <c r="D147" t="s">
        <v>385</v>
      </c>
      <c r="E147" t="s">
        <v>391</v>
      </c>
    </row>
    <row r="148" spans="1:5" x14ac:dyDescent="0.25">
      <c r="A148" t="s">
        <v>248</v>
      </c>
      <c r="B148" t="s">
        <v>372</v>
      </c>
      <c r="C148" t="s">
        <v>384</v>
      </c>
      <c r="D148" t="s">
        <v>385</v>
      </c>
      <c r="E148" t="s">
        <v>392</v>
      </c>
    </row>
    <row r="149" spans="1:5" x14ac:dyDescent="0.25">
      <c r="A149" t="s">
        <v>248</v>
      </c>
      <c r="B149" t="s">
        <v>372</v>
      </c>
      <c r="C149" t="s">
        <v>384</v>
      </c>
      <c r="D149" t="s">
        <v>393</v>
      </c>
      <c r="E149" t="s">
        <v>394</v>
      </c>
    </row>
    <row r="150" spans="1:5" x14ac:dyDescent="0.25">
      <c r="A150" t="s">
        <v>248</v>
      </c>
      <c r="B150" t="s">
        <v>372</v>
      </c>
      <c r="C150" t="s">
        <v>384</v>
      </c>
      <c r="D150" t="s">
        <v>393</v>
      </c>
      <c r="E150" t="s">
        <v>395</v>
      </c>
    </row>
    <row r="151" spans="1:5" x14ac:dyDescent="0.25">
      <c r="A151" t="s">
        <v>248</v>
      </c>
      <c r="B151" t="s">
        <v>372</v>
      </c>
      <c r="C151" t="s">
        <v>384</v>
      </c>
      <c r="D151" t="s">
        <v>393</v>
      </c>
      <c r="E151" t="s">
        <v>396</v>
      </c>
    </row>
    <row r="152" spans="1:5" x14ac:dyDescent="0.25">
      <c r="A152" t="s">
        <v>248</v>
      </c>
      <c r="B152" t="s">
        <v>372</v>
      </c>
      <c r="C152" t="s">
        <v>384</v>
      </c>
      <c r="D152" t="s">
        <v>393</v>
      </c>
      <c r="E152" t="s">
        <v>397</v>
      </c>
    </row>
    <row r="153" spans="1:5" x14ac:dyDescent="0.25">
      <c r="A153" t="s">
        <v>248</v>
      </c>
      <c r="B153" t="s">
        <v>372</v>
      </c>
      <c r="C153" t="s">
        <v>384</v>
      </c>
      <c r="D153" t="s">
        <v>393</v>
      </c>
      <c r="E153" t="s">
        <v>398</v>
      </c>
    </row>
    <row r="154" spans="1:5" x14ac:dyDescent="0.25">
      <c r="A154" t="s">
        <v>248</v>
      </c>
      <c r="B154" t="s">
        <v>372</v>
      </c>
      <c r="C154" t="s">
        <v>384</v>
      </c>
      <c r="D154" t="s">
        <v>393</v>
      </c>
      <c r="E154" t="s">
        <v>399</v>
      </c>
    </row>
    <row r="155" spans="1:5" x14ac:dyDescent="0.25">
      <c r="A155" t="s">
        <v>248</v>
      </c>
      <c r="B155" t="s">
        <v>372</v>
      </c>
      <c r="C155" t="s">
        <v>384</v>
      </c>
      <c r="D155" t="s">
        <v>393</v>
      </c>
      <c r="E155" t="s">
        <v>383</v>
      </c>
    </row>
    <row r="156" spans="1:5" x14ac:dyDescent="0.25">
      <c r="A156" t="s">
        <v>248</v>
      </c>
      <c r="B156" t="s">
        <v>372</v>
      </c>
      <c r="C156" t="s">
        <v>384</v>
      </c>
      <c r="D156" t="s">
        <v>400</v>
      </c>
      <c r="E156" t="s">
        <v>401</v>
      </c>
    </row>
    <row r="157" spans="1:5" x14ac:dyDescent="0.25">
      <c r="A157" t="s">
        <v>248</v>
      </c>
      <c r="B157" t="s">
        <v>372</v>
      </c>
      <c r="C157" t="s">
        <v>384</v>
      </c>
      <c r="D157" t="s">
        <v>400</v>
      </c>
      <c r="E157" t="s">
        <v>402</v>
      </c>
    </row>
    <row r="158" spans="1:5" x14ac:dyDescent="0.25">
      <c r="A158" t="s">
        <v>248</v>
      </c>
      <c r="B158" t="s">
        <v>372</v>
      </c>
      <c r="C158" t="s">
        <v>384</v>
      </c>
      <c r="D158" t="s">
        <v>400</v>
      </c>
      <c r="E158" t="s">
        <v>403</v>
      </c>
    </row>
    <row r="159" spans="1:5" x14ac:dyDescent="0.25">
      <c r="A159" t="s">
        <v>248</v>
      </c>
      <c r="B159" t="s">
        <v>372</v>
      </c>
      <c r="C159" t="s">
        <v>384</v>
      </c>
      <c r="D159" t="s">
        <v>400</v>
      </c>
      <c r="E159" t="s">
        <v>404</v>
      </c>
    </row>
    <row r="160" spans="1:5" x14ac:dyDescent="0.25">
      <c r="A160" t="s">
        <v>248</v>
      </c>
      <c r="B160" t="s">
        <v>372</v>
      </c>
      <c r="C160" t="s">
        <v>384</v>
      </c>
      <c r="D160" t="s">
        <v>400</v>
      </c>
      <c r="E160" t="s">
        <v>405</v>
      </c>
    </row>
    <row r="161" spans="1:5" x14ac:dyDescent="0.25">
      <c r="A161" t="s">
        <v>248</v>
      </c>
      <c r="B161" t="s">
        <v>372</v>
      </c>
      <c r="C161" t="s">
        <v>384</v>
      </c>
      <c r="D161" t="s">
        <v>400</v>
      </c>
      <c r="E161" t="s">
        <v>406</v>
      </c>
    </row>
    <row r="162" spans="1:5" x14ac:dyDescent="0.25">
      <c r="A162" t="s">
        <v>248</v>
      </c>
      <c r="B162" t="s">
        <v>372</v>
      </c>
      <c r="C162" t="s">
        <v>384</v>
      </c>
      <c r="D162" t="s">
        <v>400</v>
      </c>
      <c r="E162" t="s">
        <v>407</v>
      </c>
    </row>
    <row r="163" spans="1:5" x14ac:dyDescent="0.25">
      <c r="A163" t="s">
        <v>248</v>
      </c>
      <c r="B163" t="s">
        <v>372</v>
      </c>
      <c r="C163" t="s">
        <v>384</v>
      </c>
      <c r="D163" t="s">
        <v>400</v>
      </c>
      <c r="E163" t="s">
        <v>408</v>
      </c>
    </row>
    <row r="164" spans="1:5" x14ac:dyDescent="0.25">
      <c r="A164" t="s">
        <v>248</v>
      </c>
      <c r="B164" t="s">
        <v>372</v>
      </c>
      <c r="C164" t="s">
        <v>384</v>
      </c>
      <c r="D164" t="s">
        <v>409</v>
      </c>
      <c r="E164" t="s">
        <v>410</v>
      </c>
    </row>
    <row r="165" spans="1:5" x14ac:dyDescent="0.25">
      <c r="A165" t="s">
        <v>248</v>
      </c>
      <c r="B165" t="s">
        <v>372</v>
      </c>
      <c r="C165" t="s">
        <v>384</v>
      </c>
      <c r="D165" t="s">
        <v>409</v>
      </c>
      <c r="E165" t="s">
        <v>411</v>
      </c>
    </row>
    <row r="166" spans="1:5" x14ac:dyDescent="0.25">
      <c r="A166" t="s">
        <v>248</v>
      </c>
      <c r="B166" t="s">
        <v>372</v>
      </c>
      <c r="C166" t="s">
        <v>384</v>
      </c>
      <c r="D166" t="s">
        <v>409</v>
      </c>
      <c r="E166" t="s">
        <v>412</v>
      </c>
    </row>
    <row r="167" spans="1:5" x14ac:dyDescent="0.25">
      <c r="A167" t="s">
        <v>248</v>
      </c>
      <c r="B167" t="s">
        <v>372</v>
      </c>
      <c r="C167" t="s">
        <v>384</v>
      </c>
      <c r="D167" t="s">
        <v>409</v>
      </c>
      <c r="E167" t="s">
        <v>413</v>
      </c>
    </row>
    <row r="168" spans="1:5" x14ac:dyDescent="0.25">
      <c r="A168" t="s">
        <v>248</v>
      </c>
      <c r="B168" t="s">
        <v>372</v>
      </c>
      <c r="C168" t="s">
        <v>384</v>
      </c>
      <c r="D168" t="s">
        <v>409</v>
      </c>
      <c r="E168" t="s">
        <v>414</v>
      </c>
    </row>
    <row r="169" spans="1:5" x14ac:dyDescent="0.25">
      <c r="A169" t="s">
        <v>248</v>
      </c>
      <c r="B169" t="s">
        <v>372</v>
      </c>
      <c r="C169" t="s">
        <v>384</v>
      </c>
      <c r="D169" t="s">
        <v>415</v>
      </c>
    </row>
    <row r="170" spans="1:5" x14ac:dyDescent="0.25">
      <c r="A170" t="s">
        <v>248</v>
      </c>
      <c r="B170" t="s">
        <v>372</v>
      </c>
      <c r="C170" t="s">
        <v>384</v>
      </c>
      <c r="D170" t="s">
        <v>416</v>
      </c>
    </row>
    <row r="171" spans="1:5" x14ac:dyDescent="0.25">
      <c r="A171" t="s">
        <v>248</v>
      </c>
      <c r="B171" t="s">
        <v>372</v>
      </c>
      <c r="C171" t="s">
        <v>417</v>
      </c>
      <c r="D171" t="s">
        <v>418</v>
      </c>
      <c r="E171" t="s">
        <v>419</v>
      </c>
    </row>
    <row r="172" spans="1:5" x14ac:dyDescent="0.25">
      <c r="A172" t="s">
        <v>248</v>
      </c>
      <c r="B172" t="s">
        <v>372</v>
      </c>
      <c r="C172" t="s">
        <v>417</v>
      </c>
      <c r="D172" t="s">
        <v>418</v>
      </c>
      <c r="E172" t="s">
        <v>420</v>
      </c>
    </row>
    <row r="173" spans="1:5" x14ac:dyDescent="0.25">
      <c r="A173" t="s">
        <v>248</v>
      </c>
      <c r="B173" t="s">
        <v>372</v>
      </c>
      <c r="C173" t="s">
        <v>417</v>
      </c>
      <c r="D173" t="s">
        <v>418</v>
      </c>
      <c r="E173" t="s">
        <v>421</v>
      </c>
    </row>
    <row r="174" spans="1:5" x14ac:dyDescent="0.25">
      <c r="A174" t="s">
        <v>248</v>
      </c>
      <c r="B174" t="s">
        <v>372</v>
      </c>
      <c r="C174" t="s">
        <v>417</v>
      </c>
      <c r="D174" t="s">
        <v>418</v>
      </c>
      <c r="E174" t="s">
        <v>422</v>
      </c>
    </row>
    <row r="175" spans="1:5" x14ac:dyDescent="0.25">
      <c r="A175" t="s">
        <v>248</v>
      </c>
      <c r="B175" t="s">
        <v>372</v>
      </c>
      <c r="C175" t="s">
        <v>417</v>
      </c>
      <c r="D175" t="s">
        <v>418</v>
      </c>
      <c r="E175" t="s">
        <v>423</v>
      </c>
    </row>
    <row r="176" spans="1:5" x14ac:dyDescent="0.25">
      <c r="A176" t="s">
        <v>248</v>
      </c>
      <c r="B176" t="s">
        <v>372</v>
      </c>
      <c r="C176" t="s">
        <v>417</v>
      </c>
      <c r="D176" t="s">
        <v>418</v>
      </c>
      <c r="E176" t="s">
        <v>424</v>
      </c>
    </row>
    <row r="177" spans="1:5" x14ac:dyDescent="0.25">
      <c r="A177" t="s">
        <v>248</v>
      </c>
      <c r="B177" t="s">
        <v>372</v>
      </c>
      <c r="C177" t="s">
        <v>417</v>
      </c>
      <c r="D177" t="s">
        <v>418</v>
      </c>
      <c r="E177" t="s">
        <v>425</v>
      </c>
    </row>
    <row r="178" spans="1:5" x14ac:dyDescent="0.25">
      <c r="A178" t="s">
        <v>248</v>
      </c>
      <c r="B178" t="s">
        <v>372</v>
      </c>
      <c r="C178" t="s">
        <v>417</v>
      </c>
      <c r="D178" t="s">
        <v>426</v>
      </c>
    </row>
    <row r="179" spans="1:5" x14ac:dyDescent="0.25">
      <c r="A179" t="s">
        <v>248</v>
      </c>
      <c r="B179" t="s">
        <v>372</v>
      </c>
      <c r="C179" t="s">
        <v>417</v>
      </c>
      <c r="D179" t="s">
        <v>427</v>
      </c>
    </row>
    <row r="180" spans="1:5" x14ac:dyDescent="0.25">
      <c r="A180" t="s">
        <v>248</v>
      </c>
      <c r="B180" t="s">
        <v>372</v>
      </c>
      <c r="C180" t="s">
        <v>417</v>
      </c>
      <c r="D180" t="s">
        <v>428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202"/>
  <sheetViews>
    <sheetView workbookViewId="0">
      <selection activeCell="J34" sqref="J34"/>
    </sheetView>
  </sheetViews>
  <sheetFormatPr defaultRowHeight="15" x14ac:dyDescent="0.25"/>
  <sheetData>
    <row r="1" spans="1:5" x14ac:dyDescent="0.25">
      <c r="A1" t="s">
        <v>429</v>
      </c>
      <c r="B1" t="s">
        <v>430</v>
      </c>
      <c r="C1" t="s">
        <v>431</v>
      </c>
      <c r="D1" t="s">
        <v>432</v>
      </c>
    </row>
    <row r="2" spans="1:5" x14ac:dyDescent="0.25">
      <c r="A2" t="s">
        <v>429</v>
      </c>
      <c r="B2" t="s">
        <v>430</v>
      </c>
      <c r="C2" t="s">
        <v>431</v>
      </c>
      <c r="D2" t="s">
        <v>433</v>
      </c>
    </row>
    <row r="3" spans="1:5" x14ac:dyDescent="0.25">
      <c r="A3" t="s">
        <v>429</v>
      </c>
      <c r="B3" t="s">
        <v>430</v>
      </c>
      <c r="C3" t="s">
        <v>431</v>
      </c>
      <c r="D3" t="s">
        <v>434</v>
      </c>
    </row>
    <row r="4" spans="1:5" x14ac:dyDescent="0.25">
      <c r="A4" t="s">
        <v>429</v>
      </c>
      <c r="B4" t="s">
        <v>430</v>
      </c>
      <c r="C4" t="s">
        <v>431</v>
      </c>
      <c r="D4" t="s">
        <v>435</v>
      </c>
    </row>
    <row r="5" spans="1:5" x14ac:dyDescent="0.25">
      <c r="A5" t="s">
        <v>429</v>
      </c>
      <c r="B5" t="s">
        <v>430</v>
      </c>
      <c r="C5" t="s">
        <v>431</v>
      </c>
      <c r="D5" t="s">
        <v>436</v>
      </c>
    </row>
    <row r="6" spans="1:5" x14ac:dyDescent="0.25">
      <c r="A6" t="s">
        <v>429</v>
      </c>
      <c r="B6" t="s">
        <v>430</v>
      </c>
      <c r="C6" t="s">
        <v>437</v>
      </c>
      <c r="D6" t="s">
        <v>432</v>
      </c>
    </row>
    <row r="7" spans="1:5" x14ac:dyDescent="0.25">
      <c r="A7" t="s">
        <v>429</v>
      </c>
      <c r="B7" t="s">
        <v>430</v>
      </c>
      <c r="C7" t="s">
        <v>437</v>
      </c>
      <c r="D7" t="s">
        <v>438</v>
      </c>
    </row>
    <row r="8" spans="1:5" x14ac:dyDescent="0.25">
      <c r="A8" t="s">
        <v>429</v>
      </c>
      <c r="B8" t="s">
        <v>430</v>
      </c>
      <c r="C8" t="s">
        <v>437</v>
      </c>
      <c r="D8" t="s">
        <v>439</v>
      </c>
      <c r="E8" t="s">
        <v>440</v>
      </c>
    </row>
    <row r="9" spans="1:5" x14ac:dyDescent="0.25">
      <c r="A9" t="s">
        <v>429</v>
      </c>
      <c r="B9" t="s">
        <v>430</v>
      </c>
      <c r="C9" t="s">
        <v>437</v>
      </c>
      <c r="D9" t="s">
        <v>439</v>
      </c>
      <c r="E9" t="s">
        <v>441</v>
      </c>
    </row>
    <row r="10" spans="1:5" x14ac:dyDescent="0.25">
      <c r="A10" t="s">
        <v>429</v>
      </c>
      <c r="B10" t="s">
        <v>430</v>
      </c>
      <c r="C10" t="s">
        <v>437</v>
      </c>
      <c r="D10" t="s">
        <v>439</v>
      </c>
      <c r="E10" t="s">
        <v>442</v>
      </c>
    </row>
    <row r="11" spans="1:5" x14ac:dyDescent="0.25">
      <c r="A11" t="s">
        <v>429</v>
      </c>
      <c r="B11" t="s">
        <v>430</v>
      </c>
      <c r="C11" t="s">
        <v>437</v>
      </c>
      <c r="D11" t="s">
        <v>439</v>
      </c>
      <c r="E11" t="s">
        <v>443</v>
      </c>
    </row>
    <row r="12" spans="1:5" x14ac:dyDescent="0.25">
      <c r="A12" t="s">
        <v>429</v>
      </c>
      <c r="B12" t="s">
        <v>430</v>
      </c>
      <c r="C12" t="s">
        <v>437</v>
      </c>
      <c r="D12" t="s">
        <v>444</v>
      </c>
    </row>
    <row r="13" spans="1:5" x14ac:dyDescent="0.25">
      <c r="A13" t="s">
        <v>429</v>
      </c>
      <c r="B13" t="s">
        <v>430</v>
      </c>
      <c r="C13" t="s">
        <v>437</v>
      </c>
      <c r="D13" t="s">
        <v>445</v>
      </c>
    </row>
    <row r="14" spans="1:5" x14ac:dyDescent="0.25">
      <c r="A14" t="s">
        <v>429</v>
      </c>
      <c r="B14" t="s">
        <v>430</v>
      </c>
      <c r="C14" t="s">
        <v>437</v>
      </c>
      <c r="D14" t="s">
        <v>446</v>
      </c>
    </row>
    <row r="15" spans="1:5" x14ac:dyDescent="0.25">
      <c r="A15" t="s">
        <v>429</v>
      </c>
      <c r="B15" t="s">
        <v>430</v>
      </c>
      <c r="C15" t="s">
        <v>437</v>
      </c>
      <c r="D15" t="s">
        <v>447</v>
      </c>
    </row>
    <row r="16" spans="1:5" x14ac:dyDescent="0.25">
      <c r="A16" t="s">
        <v>429</v>
      </c>
      <c r="B16" t="s">
        <v>430</v>
      </c>
      <c r="C16" t="s">
        <v>437</v>
      </c>
      <c r="D16" t="s">
        <v>448</v>
      </c>
    </row>
    <row r="17" spans="1:5" x14ac:dyDescent="0.25">
      <c r="A17" t="s">
        <v>429</v>
      </c>
      <c r="B17" t="s">
        <v>430</v>
      </c>
      <c r="C17" t="s">
        <v>449</v>
      </c>
      <c r="D17" t="s">
        <v>450</v>
      </c>
    </row>
    <row r="18" spans="1:5" x14ac:dyDescent="0.25">
      <c r="A18" t="s">
        <v>429</v>
      </c>
      <c r="B18" t="s">
        <v>430</v>
      </c>
      <c r="C18" t="s">
        <v>449</v>
      </c>
      <c r="D18" t="s">
        <v>451</v>
      </c>
    </row>
    <row r="19" spans="1:5" x14ac:dyDescent="0.25">
      <c r="A19" t="s">
        <v>429</v>
      </c>
      <c r="B19" t="s">
        <v>430</v>
      </c>
      <c r="C19" t="s">
        <v>449</v>
      </c>
      <c r="D19" t="s">
        <v>452</v>
      </c>
    </row>
    <row r="20" spans="1:5" x14ac:dyDescent="0.25">
      <c r="A20" t="s">
        <v>429</v>
      </c>
      <c r="B20" t="s">
        <v>430</v>
      </c>
      <c r="C20" t="s">
        <v>449</v>
      </c>
      <c r="D20" t="s">
        <v>453</v>
      </c>
    </row>
    <row r="21" spans="1:5" x14ac:dyDescent="0.25">
      <c r="A21" t="s">
        <v>429</v>
      </c>
      <c r="B21" t="s">
        <v>430</v>
      </c>
      <c r="C21" t="s">
        <v>449</v>
      </c>
      <c r="D21" t="s">
        <v>454</v>
      </c>
    </row>
    <row r="22" spans="1:5" x14ac:dyDescent="0.25">
      <c r="A22" t="s">
        <v>429</v>
      </c>
      <c r="B22" t="s">
        <v>430</v>
      </c>
      <c r="C22" t="s">
        <v>449</v>
      </c>
      <c r="D22" t="s">
        <v>455</v>
      </c>
    </row>
    <row r="23" spans="1:5" x14ac:dyDescent="0.25">
      <c r="A23" t="s">
        <v>429</v>
      </c>
      <c r="B23" t="s">
        <v>430</v>
      </c>
      <c r="C23" t="s">
        <v>449</v>
      </c>
      <c r="D23" t="s">
        <v>456</v>
      </c>
    </row>
    <row r="24" spans="1:5" x14ac:dyDescent="0.25">
      <c r="A24" t="s">
        <v>429</v>
      </c>
      <c r="B24" t="s">
        <v>457</v>
      </c>
      <c r="C24" t="s">
        <v>458</v>
      </c>
      <c r="D24" t="s">
        <v>459</v>
      </c>
    </row>
    <row r="25" spans="1:5" x14ac:dyDescent="0.25">
      <c r="A25" t="s">
        <v>429</v>
      </c>
      <c r="B25" t="s">
        <v>457</v>
      </c>
      <c r="C25" t="s">
        <v>458</v>
      </c>
      <c r="D25" t="s">
        <v>460</v>
      </c>
    </row>
    <row r="26" spans="1:5" x14ac:dyDescent="0.25">
      <c r="A26" t="s">
        <v>429</v>
      </c>
      <c r="B26" t="s">
        <v>457</v>
      </c>
      <c r="C26" t="s">
        <v>458</v>
      </c>
      <c r="D26" t="s">
        <v>461</v>
      </c>
    </row>
    <row r="27" spans="1:5" x14ac:dyDescent="0.25">
      <c r="A27" t="s">
        <v>429</v>
      </c>
      <c r="B27" t="s">
        <v>457</v>
      </c>
      <c r="C27" t="s">
        <v>458</v>
      </c>
      <c r="D27" t="s">
        <v>462</v>
      </c>
    </row>
    <row r="28" spans="1:5" x14ac:dyDescent="0.25">
      <c r="A28" t="s">
        <v>429</v>
      </c>
      <c r="B28" t="s">
        <v>457</v>
      </c>
      <c r="C28" t="s">
        <v>458</v>
      </c>
      <c r="D28" t="s">
        <v>463</v>
      </c>
      <c r="E28" t="s">
        <v>464</v>
      </c>
    </row>
    <row r="29" spans="1:5" x14ac:dyDescent="0.25">
      <c r="A29" t="s">
        <v>429</v>
      </c>
      <c r="B29" t="s">
        <v>457</v>
      </c>
      <c r="C29" t="s">
        <v>458</v>
      </c>
      <c r="D29" t="s">
        <v>463</v>
      </c>
      <c r="E29" t="s">
        <v>465</v>
      </c>
    </row>
    <row r="30" spans="1:5" x14ac:dyDescent="0.25">
      <c r="A30" t="s">
        <v>429</v>
      </c>
      <c r="B30" t="s">
        <v>457</v>
      </c>
      <c r="C30" t="s">
        <v>458</v>
      </c>
      <c r="D30" t="s">
        <v>463</v>
      </c>
      <c r="E30" t="s">
        <v>466</v>
      </c>
    </row>
    <row r="31" spans="1:5" x14ac:dyDescent="0.25">
      <c r="A31" t="s">
        <v>429</v>
      </c>
      <c r="B31" t="s">
        <v>457</v>
      </c>
      <c r="C31" t="s">
        <v>458</v>
      </c>
      <c r="D31" t="s">
        <v>463</v>
      </c>
      <c r="E31" t="s">
        <v>467</v>
      </c>
    </row>
    <row r="32" spans="1:5" x14ac:dyDescent="0.25">
      <c r="A32" t="s">
        <v>429</v>
      </c>
      <c r="B32" t="s">
        <v>457</v>
      </c>
      <c r="C32" t="s">
        <v>458</v>
      </c>
      <c r="D32" t="s">
        <v>468</v>
      </c>
      <c r="E32" t="s">
        <v>469</v>
      </c>
    </row>
    <row r="33" spans="1:5" x14ac:dyDescent="0.25">
      <c r="A33" t="s">
        <v>429</v>
      </c>
      <c r="B33" t="s">
        <v>457</v>
      </c>
      <c r="C33" t="s">
        <v>458</v>
      </c>
      <c r="D33" t="s">
        <v>468</v>
      </c>
      <c r="E33" t="s">
        <v>470</v>
      </c>
    </row>
    <row r="34" spans="1:5" x14ac:dyDescent="0.25">
      <c r="A34" t="s">
        <v>429</v>
      </c>
      <c r="B34" t="s">
        <v>457</v>
      </c>
      <c r="C34" t="s">
        <v>458</v>
      </c>
      <c r="D34" t="s">
        <v>468</v>
      </c>
      <c r="E34" t="s">
        <v>471</v>
      </c>
    </row>
    <row r="35" spans="1:5" x14ac:dyDescent="0.25">
      <c r="A35" t="s">
        <v>429</v>
      </c>
      <c r="B35" t="s">
        <v>457</v>
      </c>
      <c r="C35" t="s">
        <v>458</v>
      </c>
      <c r="D35" t="s">
        <v>468</v>
      </c>
      <c r="E35" t="s">
        <v>472</v>
      </c>
    </row>
    <row r="36" spans="1:5" x14ac:dyDescent="0.25">
      <c r="A36" t="s">
        <v>429</v>
      </c>
      <c r="B36" t="s">
        <v>457</v>
      </c>
      <c r="C36" t="s">
        <v>458</v>
      </c>
      <c r="D36" t="s">
        <v>468</v>
      </c>
      <c r="E36" t="s">
        <v>473</v>
      </c>
    </row>
    <row r="37" spans="1:5" x14ac:dyDescent="0.25">
      <c r="A37" t="s">
        <v>429</v>
      </c>
      <c r="B37" t="s">
        <v>457</v>
      </c>
      <c r="C37" t="s">
        <v>458</v>
      </c>
      <c r="D37" t="s">
        <v>468</v>
      </c>
      <c r="E37" t="s">
        <v>474</v>
      </c>
    </row>
    <row r="38" spans="1:5" x14ac:dyDescent="0.25">
      <c r="A38" t="s">
        <v>429</v>
      </c>
      <c r="B38" t="s">
        <v>457</v>
      </c>
      <c r="C38" t="s">
        <v>458</v>
      </c>
      <c r="D38" t="s">
        <v>468</v>
      </c>
      <c r="E38" t="s">
        <v>475</v>
      </c>
    </row>
    <row r="39" spans="1:5" x14ac:dyDescent="0.25">
      <c r="A39" t="s">
        <v>429</v>
      </c>
      <c r="B39" t="s">
        <v>457</v>
      </c>
      <c r="C39" t="s">
        <v>458</v>
      </c>
      <c r="D39" t="s">
        <v>476</v>
      </c>
      <c r="E39" t="s">
        <v>477</v>
      </c>
    </row>
    <row r="40" spans="1:5" x14ac:dyDescent="0.25">
      <c r="A40" t="s">
        <v>429</v>
      </c>
      <c r="B40" t="s">
        <v>457</v>
      </c>
      <c r="C40" t="s">
        <v>458</v>
      </c>
      <c r="D40" t="s">
        <v>476</v>
      </c>
      <c r="E40" t="s">
        <v>478</v>
      </c>
    </row>
    <row r="41" spans="1:5" x14ac:dyDescent="0.25">
      <c r="A41" t="s">
        <v>429</v>
      </c>
      <c r="B41" t="s">
        <v>457</v>
      </c>
      <c r="C41" t="s">
        <v>458</v>
      </c>
      <c r="D41" t="s">
        <v>476</v>
      </c>
      <c r="E41" t="s">
        <v>479</v>
      </c>
    </row>
    <row r="42" spans="1:5" x14ac:dyDescent="0.25">
      <c r="A42" t="s">
        <v>429</v>
      </c>
      <c r="B42" t="s">
        <v>457</v>
      </c>
      <c r="C42" t="s">
        <v>458</v>
      </c>
      <c r="D42" t="s">
        <v>476</v>
      </c>
      <c r="E42" t="s">
        <v>480</v>
      </c>
    </row>
    <row r="43" spans="1:5" x14ac:dyDescent="0.25">
      <c r="A43" t="s">
        <v>429</v>
      </c>
      <c r="B43" t="s">
        <v>457</v>
      </c>
      <c r="C43" t="s">
        <v>458</v>
      </c>
      <c r="D43" t="s">
        <v>481</v>
      </c>
      <c r="E43" t="s">
        <v>482</v>
      </c>
    </row>
    <row r="44" spans="1:5" x14ac:dyDescent="0.25">
      <c r="A44" t="s">
        <v>429</v>
      </c>
      <c r="B44" t="s">
        <v>457</v>
      </c>
      <c r="C44" t="s">
        <v>458</v>
      </c>
      <c r="D44" t="s">
        <v>481</v>
      </c>
      <c r="E44" t="s">
        <v>483</v>
      </c>
    </row>
    <row r="45" spans="1:5" x14ac:dyDescent="0.25">
      <c r="A45" t="s">
        <v>429</v>
      </c>
      <c r="B45" t="s">
        <v>457</v>
      </c>
      <c r="C45" t="s">
        <v>458</v>
      </c>
      <c r="D45" t="s">
        <v>481</v>
      </c>
      <c r="E45" t="s">
        <v>484</v>
      </c>
    </row>
    <row r="46" spans="1:5" x14ac:dyDescent="0.25">
      <c r="A46" t="s">
        <v>429</v>
      </c>
      <c r="B46" t="s">
        <v>457</v>
      </c>
      <c r="C46" t="s">
        <v>458</v>
      </c>
      <c r="D46" t="s">
        <v>481</v>
      </c>
      <c r="E46" t="s">
        <v>485</v>
      </c>
    </row>
    <row r="47" spans="1:5" x14ac:dyDescent="0.25">
      <c r="A47" t="s">
        <v>429</v>
      </c>
      <c r="B47" t="s">
        <v>457</v>
      </c>
      <c r="C47" t="s">
        <v>458</v>
      </c>
      <c r="D47" t="s">
        <v>481</v>
      </c>
      <c r="E47" t="s">
        <v>486</v>
      </c>
    </row>
    <row r="48" spans="1:5" x14ac:dyDescent="0.25">
      <c r="A48" t="s">
        <v>429</v>
      </c>
      <c r="B48" t="s">
        <v>457</v>
      </c>
      <c r="C48" t="s">
        <v>458</v>
      </c>
      <c r="D48" t="s">
        <v>481</v>
      </c>
      <c r="E48" t="s">
        <v>487</v>
      </c>
    </row>
    <row r="49" spans="1:5" x14ac:dyDescent="0.25">
      <c r="A49" t="s">
        <v>429</v>
      </c>
      <c r="B49" t="s">
        <v>457</v>
      </c>
      <c r="C49" t="s">
        <v>458</v>
      </c>
      <c r="D49" t="s">
        <v>481</v>
      </c>
      <c r="E49" t="s">
        <v>488</v>
      </c>
    </row>
    <row r="50" spans="1:5" x14ac:dyDescent="0.25">
      <c r="A50" t="s">
        <v>429</v>
      </c>
      <c r="B50" t="s">
        <v>457</v>
      </c>
      <c r="C50" t="s">
        <v>458</v>
      </c>
      <c r="D50" t="s">
        <v>481</v>
      </c>
      <c r="E50" t="s">
        <v>489</v>
      </c>
    </row>
    <row r="51" spans="1:5" x14ac:dyDescent="0.25">
      <c r="A51" t="s">
        <v>429</v>
      </c>
      <c r="B51" t="s">
        <v>457</v>
      </c>
      <c r="C51" t="s">
        <v>458</v>
      </c>
      <c r="D51" t="s">
        <v>490</v>
      </c>
      <c r="E51" t="s">
        <v>491</v>
      </c>
    </row>
    <row r="52" spans="1:5" x14ac:dyDescent="0.25">
      <c r="A52" t="s">
        <v>429</v>
      </c>
      <c r="B52" t="s">
        <v>457</v>
      </c>
      <c r="C52" t="s">
        <v>458</v>
      </c>
      <c r="D52" t="s">
        <v>490</v>
      </c>
      <c r="E52" t="s">
        <v>492</v>
      </c>
    </row>
    <row r="53" spans="1:5" x14ac:dyDescent="0.25">
      <c r="A53" t="s">
        <v>429</v>
      </c>
      <c r="B53" t="s">
        <v>457</v>
      </c>
      <c r="C53" t="s">
        <v>458</v>
      </c>
      <c r="D53" t="s">
        <v>490</v>
      </c>
      <c r="E53" t="s">
        <v>493</v>
      </c>
    </row>
    <row r="54" spans="1:5" x14ac:dyDescent="0.25">
      <c r="A54" t="s">
        <v>429</v>
      </c>
      <c r="B54" t="s">
        <v>457</v>
      </c>
      <c r="C54" t="s">
        <v>458</v>
      </c>
      <c r="D54" t="s">
        <v>490</v>
      </c>
      <c r="E54" t="s">
        <v>494</v>
      </c>
    </row>
    <row r="55" spans="1:5" x14ac:dyDescent="0.25">
      <c r="A55" t="s">
        <v>429</v>
      </c>
      <c r="B55" t="s">
        <v>457</v>
      </c>
      <c r="C55" t="s">
        <v>458</v>
      </c>
      <c r="D55" t="s">
        <v>490</v>
      </c>
      <c r="E55" t="s">
        <v>495</v>
      </c>
    </row>
    <row r="56" spans="1:5" x14ac:dyDescent="0.25">
      <c r="A56" t="s">
        <v>429</v>
      </c>
      <c r="B56" t="s">
        <v>457</v>
      </c>
      <c r="C56" t="s">
        <v>458</v>
      </c>
      <c r="D56" t="s">
        <v>490</v>
      </c>
      <c r="E56" t="s">
        <v>496</v>
      </c>
    </row>
    <row r="57" spans="1:5" x14ac:dyDescent="0.25">
      <c r="A57" t="s">
        <v>429</v>
      </c>
      <c r="B57" t="s">
        <v>457</v>
      </c>
      <c r="C57" t="s">
        <v>458</v>
      </c>
      <c r="D57" t="s">
        <v>497</v>
      </c>
    </row>
    <row r="58" spans="1:5" x14ac:dyDescent="0.25">
      <c r="A58" t="s">
        <v>429</v>
      </c>
      <c r="B58" t="s">
        <v>498</v>
      </c>
      <c r="C58" t="s">
        <v>499</v>
      </c>
      <c r="D58" t="s">
        <v>500</v>
      </c>
    </row>
    <row r="59" spans="1:5" x14ac:dyDescent="0.25">
      <c r="A59" t="s">
        <v>429</v>
      </c>
      <c r="B59" t="s">
        <v>498</v>
      </c>
      <c r="C59" t="s">
        <v>499</v>
      </c>
      <c r="D59" t="s">
        <v>501</v>
      </c>
    </row>
    <row r="60" spans="1:5" x14ac:dyDescent="0.25">
      <c r="A60" t="s">
        <v>429</v>
      </c>
      <c r="B60" t="s">
        <v>498</v>
      </c>
      <c r="C60" t="s">
        <v>499</v>
      </c>
      <c r="D60" t="s">
        <v>502</v>
      </c>
    </row>
    <row r="61" spans="1:5" x14ac:dyDescent="0.25">
      <c r="A61" t="s">
        <v>429</v>
      </c>
      <c r="B61" t="s">
        <v>498</v>
      </c>
      <c r="C61" t="s">
        <v>499</v>
      </c>
      <c r="D61" t="s">
        <v>503</v>
      </c>
    </row>
    <row r="62" spans="1:5" x14ac:dyDescent="0.25">
      <c r="A62" t="s">
        <v>429</v>
      </c>
      <c r="B62" t="s">
        <v>498</v>
      </c>
      <c r="C62" t="s">
        <v>499</v>
      </c>
      <c r="D62" t="s">
        <v>504</v>
      </c>
    </row>
    <row r="63" spans="1:5" x14ac:dyDescent="0.25">
      <c r="A63" t="s">
        <v>429</v>
      </c>
      <c r="B63" t="s">
        <v>498</v>
      </c>
      <c r="C63" t="s">
        <v>499</v>
      </c>
      <c r="D63" t="s">
        <v>505</v>
      </c>
    </row>
    <row r="64" spans="1:5" x14ac:dyDescent="0.25">
      <c r="A64" t="s">
        <v>429</v>
      </c>
      <c r="B64" t="s">
        <v>498</v>
      </c>
      <c r="C64" t="s">
        <v>506</v>
      </c>
      <c r="D64" t="s">
        <v>507</v>
      </c>
    </row>
    <row r="65" spans="1:4" x14ac:dyDescent="0.25">
      <c r="A65" t="s">
        <v>429</v>
      </c>
      <c r="B65" t="s">
        <v>498</v>
      </c>
      <c r="C65" t="s">
        <v>506</v>
      </c>
      <c r="D65" t="s">
        <v>508</v>
      </c>
    </row>
    <row r="66" spans="1:4" x14ac:dyDescent="0.25">
      <c r="A66" t="s">
        <v>429</v>
      </c>
      <c r="B66" t="s">
        <v>498</v>
      </c>
      <c r="C66" t="s">
        <v>506</v>
      </c>
      <c r="D66" t="s">
        <v>509</v>
      </c>
    </row>
    <row r="67" spans="1:4" x14ac:dyDescent="0.25">
      <c r="A67" t="s">
        <v>429</v>
      </c>
      <c r="B67" t="s">
        <v>498</v>
      </c>
      <c r="C67" t="s">
        <v>506</v>
      </c>
      <c r="D67" t="s">
        <v>510</v>
      </c>
    </row>
    <row r="68" spans="1:4" x14ac:dyDescent="0.25">
      <c r="A68" t="s">
        <v>429</v>
      </c>
      <c r="B68" t="s">
        <v>498</v>
      </c>
      <c r="C68" t="s">
        <v>506</v>
      </c>
      <c r="D68" t="s">
        <v>511</v>
      </c>
    </row>
    <row r="69" spans="1:4" x14ac:dyDescent="0.25">
      <c r="A69" t="s">
        <v>429</v>
      </c>
      <c r="B69" t="s">
        <v>498</v>
      </c>
      <c r="C69" t="s">
        <v>506</v>
      </c>
      <c r="D69" t="s">
        <v>512</v>
      </c>
    </row>
    <row r="70" spans="1:4" x14ac:dyDescent="0.25">
      <c r="A70" t="s">
        <v>429</v>
      </c>
      <c r="B70" t="s">
        <v>498</v>
      </c>
      <c r="C70" t="s">
        <v>513</v>
      </c>
      <c r="D70" t="s">
        <v>514</v>
      </c>
    </row>
    <row r="71" spans="1:4" x14ac:dyDescent="0.25">
      <c r="A71" t="s">
        <v>429</v>
      </c>
      <c r="B71" t="s">
        <v>498</v>
      </c>
      <c r="C71" t="s">
        <v>513</v>
      </c>
      <c r="D71" t="s">
        <v>515</v>
      </c>
    </row>
    <row r="72" spans="1:4" x14ac:dyDescent="0.25">
      <c r="A72" t="s">
        <v>429</v>
      </c>
      <c r="B72" t="s">
        <v>498</v>
      </c>
      <c r="C72" t="s">
        <v>513</v>
      </c>
      <c r="D72" t="s">
        <v>516</v>
      </c>
    </row>
    <row r="73" spans="1:4" x14ac:dyDescent="0.25">
      <c r="A73" t="s">
        <v>429</v>
      </c>
      <c r="B73" t="s">
        <v>498</v>
      </c>
      <c r="C73" t="s">
        <v>513</v>
      </c>
      <c r="D73" t="s">
        <v>517</v>
      </c>
    </row>
    <row r="74" spans="1:4" x14ac:dyDescent="0.25">
      <c r="A74" t="s">
        <v>429</v>
      </c>
      <c r="B74" t="s">
        <v>498</v>
      </c>
      <c r="C74" t="s">
        <v>513</v>
      </c>
      <c r="D74" t="s">
        <v>518</v>
      </c>
    </row>
    <row r="75" spans="1:4" x14ac:dyDescent="0.25">
      <c r="A75" t="s">
        <v>429</v>
      </c>
      <c r="B75" t="s">
        <v>519</v>
      </c>
      <c r="C75" t="s">
        <v>520</v>
      </c>
    </row>
    <row r="76" spans="1:4" x14ac:dyDescent="0.25">
      <c r="A76" t="s">
        <v>429</v>
      </c>
      <c r="B76" t="s">
        <v>519</v>
      </c>
      <c r="C76" t="s">
        <v>521</v>
      </c>
    </row>
    <row r="77" spans="1:4" x14ac:dyDescent="0.25">
      <c r="A77" t="s">
        <v>429</v>
      </c>
      <c r="B77" t="s">
        <v>519</v>
      </c>
      <c r="C77" t="s">
        <v>522</v>
      </c>
      <c r="D77" t="s">
        <v>523</v>
      </c>
    </row>
    <row r="78" spans="1:4" x14ac:dyDescent="0.25">
      <c r="A78" t="s">
        <v>429</v>
      </c>
      <c r="B78" t="s">
        <v>519</v>
      </c>
      <c r="C78" t="s">
        <v>522</v>
      </c>
      <c r="D78" t="s">
        <v>524</v>
      </c>
    </row>
    <row r="79" spans="1:4" x14ac:dyDescent="0.25">
      <c r="A79" t="s">
        <v>429</v>
      </c>
      <c r="B79" t="s">
        <v>519</v>
      </c>
      <c r="C79" t="s">
        <v>522</v>
      </c>
      <c r="D79" t="s">
        <v>525</v>
      </c>
    </row>
    <row r="80" spans="1:4" x14ac:dyDescent="0.25">
      <c r="A80" t="s">
        <v>429</v>
      </c>
      <c r="B80" t="s">
        <v>519</v>
      </c>
      <c r="C80" t="s">
        <v>522</v>
      </c>
      <c r="D80" t="s">
        <v>526</v>
      </c>
    </row>
    <row r="81" spans="1:4" x14ac:dyDescent="0.25">
      <c r="A81" t="s">
        <v>429</v>
      </c>
      <c r="B81" t="s">
        <v>519</v>
      </c>
      <c r="C81" t="s">
        <v>522</v>
      </c>
      <c r="D81" t="s">
        <v>527</v>
      </c>
    </row>
    <row r="82" spans="1:4" x14ac:dyDescent="0.25">
      <c r="A82" t="s">
        <v>429</v>
      </c>
      <c r="B82" t="s">
        <v>519</v>
      </c>
      <c r="C82" t="s">
        <v>522</v>
      </c>
      <c r="D82" t="s">
        <v>528</v>
      </c>
    </row>
    <row r="83" spans="1:4" x14ac:dyDescent="0.25">
      <c r="A83" t="s">
        <v>429</v>
      </c>
      <c r="B83" t="s">
        <v>519</v>
      </c>
      <c r="C83" t="s">
        <v>522</v>
      </c>
      <c r="D83" t="s">
        <v>529</v>
      </c>
    </row>
    <row r="84" spans="1:4" x14ac:dyDescent="0.25">
      <c r="A84" t="s">
        <v>429</v>
      </c>
      <c r="B84" t="s">
        <v>519</v>
      </c>
      <c r="C84" t="s">
        <v>522</v>
      </c>
      <c r="D84" t="s">
        <v>530</v>
      </c>
    </row>
    <row r="85" spans="1:4" x14ac:dyDescent="0.25">
      <c r="A85" t="s">
        <v>531</v>
      </c>
      <c r="B85" t="s">
        <v>532</v>
      </c>
      <c r="C85" t="s">
        <v>533</v>
      </c>
      <c r="D85" t="s">
        <v>534</v>
      </c>
    </row>
    <row r="86" spans="1:4" x14ac:dyDescent="0.25">
      <c r="A86" t="s">
        <v>531</v>
      </c>
      <c r="B86" t="s">
        <v>532</v>
      </c>
      <c r="C86" t="s">
        <v>533</v>
      </c>
      <c r="D86" t="s">
        <v>535</v>
      </c>
    </row>
    <row r="87" spans="1:4" x14ac:dyDescent="0.25">
      <c r="A87" t="s">
        <v>531</v>
      </c>
      <c r="B87" t="s">
        <v>532</v>
      </c>
      <c r="C87" t="s">
        <v>533</v>
      </c>
      <c r="D87" t="s">
        <v>536</v>
      </c>
    </row>
    <row r="88" spans="1:4" x14ac:dyDescent="0.25">
      <c r="A88" t="s">
        <v>531</v>
      </c>
      <c r="B88" t="s">
        <v>532</v>
      </c>
      <c r="C88" t="s">
        <v>533</v>
      </c>
      <c r="D88" t="s">
        <v>537</v>
      </c>
    </row>
    <row r="89" spans="1:4" x14ac:dyDescent="0.25">
      <c r="A89" t="s">
        <v>531</v>
      </c>
      <c r="B89" t="s">
        <v>532</v>
      </c>
      <c r="C89" t="s">
        <v>533</v>
      </c>
      <c r="D89" t="s">
        <v>538</v>
      </c>
    </row>
    <row r="90" spans="1:4" x14ac:dyDescent="0.25">
      <c r="A90" t="s">
        <v>531</v>
      </c>
      <c r="B90" t="s">
        <v>532</v>
      </c>
      <c r="C90" t="s">
        <v>533</v>
      </c>
      <c r="D90" t="s">
        <v>539</v>
      </c>
    </row>
    <row r="91" spans="1:4" x14ac:dyDescent="0.25">
      <c r="A91" t="s">
        <v>531</v>
      </c>
      <c r="B91" t="s">
        <v>532</v>
      </c>
      <c r="C91" t="s">
        <v>540</v>
      </c>
      <c r="D91" t="s">
        <v>541</v>
      </c>
    </row>
    <row r="92" spans="1:4" x14ac:dyDescent="0.25">
      <c r="A92" t="s">
        <v>531</v>
      </c>
      <c r="B92" t="s">
        <v>532</v>
      </c>
      <c r="C92" t="s">
        <v>540</v>
      </c>
      <c r="D92" t="s">
        <v>802</v>
      </c>
    </row>
    <row r="93" spans="1:4" x14ac:dyDescent="0.25">
      <c r="A93" t="s">
        <v>531</v>
      </c>
      <c r="B93" t="s">
        <v>532</v>
      </c>
      <c r="C93" t="s">
        <v>540</v>
      </c>
      <c r="D93" t="s">
        <v>542</v>
      </c>
    </row>
    <row r="94" spans="1:4" x14ac:dyDescent="0.25">
      <c r="A94" t="s">
        <v>531</v>
      </c>
      <c r="B94" t="s">
        <v>532</v>
      </c>
      <c r="C94" t="s">
        <v>540</v>
      </c>
      <c r="D94" t="s">
        <v>543</v>
      </c>
    </row>
    <row r="95" spans="1:4" x14ac:dyDescent="0.25">
      <c r="A95" t="s">
        <v>531</v>
      </c>
      <c r="B95" t="s">
        <v>532</v>
      </c>
      <c r="C95" t="s">
        <v>544</v>
      </c>
      <c r="D95" t="s">
        <v>545</v>
      </c>
    </row>
    <row r="96" spans="1:4" x14ac:dyDescent="0.25">
      <c r="A96" t="s">
        <v>531</v>
      </c>
      <c r="B96" t="s">
        <v>532</v>
      </c>
      <c r="C96" t="s">
        <v>544</v>
      </c>
      <c r="D96" t="s">
        <v>546</v>
      </c>
    </row>
    <row r="97" spans="1:5" x14ac:dyDescent="0.25">
      <c r="A97" t="s">
        <v>531</v>
      </c>
      <c r="B97" t="s">
        <v>532</v>
      </c>
      <c r="C97" t="s">
        <v>544</v>
      </c>
      <c r="D97" t="s">
        <v>547</v>
      </c>
    </row>
    <row r="98" spans="1:5" x14ac:dyDescent="0.25">
      <c r="A98" t="s">
        <v>531</v>
      </c>
      <c r="B98" t="s">
        <v>532</v>
      </c>
      <c r="C98" t="s">
        <v>544</v>
      </c>
      <c r="D98" t="s">
        <v>548</v>
      </c>
    </row>
    <row r="99" spans="1:5" x14ac:dyDescent="0.25">
      <c r="A99" t="s">
        <v>531</v>
      </c>
      <c r="B99" t="s">
        <v>532</v>
      </c>
      <c r="C99" t="s">
        <v>544</v>
      </c>
      <c r="D99" t="s">
        <v>549</v>
      </c>
    </row>
    <row r="100" spans="1:5" x14ac:dyDescent="0.25">
      <c r="A100" t="s">
        <v>531</v>
      </c>
      <c r="B100" t="s">
        <v>532</v>
      </c>
      <c r="C100" t="s">
        <v>544</v>
      </c>
      <c r="D100" t="s">
        <v>550</v>
      </c>
    </row>
    <row r="101" spans="1:5" x14ac:dyDescent="0.25">
      <c r="A101" t="s">
        <v>531</v>
      </c>
      <c r="B101" t="s">
        <v>551</v>
      </c>
      <c r="C101" t="s">
        <v>552</v>
      </c>
      <c r="D101" t="s">
        <v>553</v>
      </c>
    </row>
    <row r="102" spans="1:5" x14ac:dyDescent="0.25">
      <c r="A102" t="s">
        <v>531</v>
      </c>
      <c r="B102" t="s">
        <v>551</v>
      </c>
      <c r="C102" t="s">
        <v>552</v>
      </c>
      <c r="D102" t="s">
        <v>554</v>
      </c>
    </row>
    <row r="103" spans="1:5" x14ac:dyDescent="0.25">
      <c r="A103" t="s">
        <v>531</v>
      </c>
      <c r="B103" t="s">
        <v>551</v>
      </c>
      <c r="C103" t="s">
        <v>552</v>
      </c>
      <c r="D103" t="s">
        <v>555</v>
      </c>
    </row>
    <row r="104" spans="1:5" x14ac:dyDescent="0.25">
      <c r="A104" t="s">
        <v>531</v>
      </c>
      <c r="B104" t="s">
        <v>551</v>
      </c>
      <c r="C104" t="s">
        <v>552</v>
      </c>
      <c r="D104" t="s">
        <v>556</v>
      </c>
      <c r="E104" t="s">
        <v>557</v>
      </c>
    </row>
    <row r="105" spans="1:5" x14ac:dyDescent="0.25">
      <c r="A105" t="s">
        <v>531</v>
      </c>
      <c r="B105" t="s">
        <v>551</v>
      </c>
      <c r="C105" t="s">
        <v>552</v>
      </c>
      <c r="D105" t="s">
        <v>556</v>
      </c>
      <c r="E105" t="s">
        <v>558</v>
      </c>
    </row>
    <row r="106" spans="1:5" x14ac:dyDescent="0.25">
      <c r="A106" t="s">
        <v>531</v>
      </c>
      <c r="B106" t="s">
        <v>551</v>
      </c>
      <c r="C106" t="s">
        <v>552</v>
      </c>
      <c r="D106" t="s">
        <v>556</v>
      </c>
      <c r="E106" t="s">
        <v>559</v>
      </c>
    </row>
    <row r="107" spans="1:5" x14ac:dyDescent="0.25">
      <c r="A107" t="s">
        <v>531</v>
      </c>
      <c r="B107" t="s">
        <v>551</v>
      </c>
      <c r="C107" t="s">
        <v>552</v>
      </c>
      <c r="D107" t="s">
        <v>556</v>
      </c>
      <c r="E107" t="s">
        <v>560</v>
      </c>
    </row>
    <row r="108" spans="1:5" x14ac:dyDescent="0.25">
      <c r="A108" t="s">
        <v>531</v>
      </c>
      <c r="B108" t="s">
        <v>551</v>
      </c>
      <c r="C108" t="s">
        <v>552</v>
      </c>
      <c r="D108" t="s">
        <v>556</v>
      </c>
      <c r="E108" t="s">
        <v>561</v>
      </c>
    </row>
    <row r="109" spans="1:5" x14ac:dyDescent="0.25">
      <c r="A109" t="s">
        <v>531</v>
      </c>
      <c r="B109" t="s">
        <v>551</v>
      </c>
      <c r="C109" t="s">
        <v>552</v>
      </c>
      <c r="D109" t="s">
        <v>556</v>
      </c>
      <c r="E109" t="s">
        <v>562</v>
      </c>
    </row>
    <row r="110" spans="1:5" x14ac:dyDescent="0.25">
      <c r="A110" t="s">
        <v>531</v>
      </c>
      <c r="B110" t="s">
        <v>551</v>
      </c>
      <c r="C110" t="s">
        <v>552</v>
      </c>
      <c r="D110" t="s">
        <v>563</v>
      </c>
    </row>
    <row r="111" spans="1:5" x14ac:dyDescent="0.25">
      <c r="A111" t="s">
        <v>531</v>
      </c>
      <c r="B111" t="s">
        <v>551</v>
      </c>
      <c r="C111" t="s">
        <v>552</v>
      </c>
      <c r="D111" t="s">
        <v>564</v>
      </c>
    </row>
    <row r="112" spans="1:5" x14ac:dyDescent="0.25">
      <c r="A112" t="s">
        <v>531</v>
      </c>
      <c r="B112" t="s">
        <v>551</v>
      </c>
      <c r="C112" t="s">
        <v>552</v>
      </c>
      <c r="D112" t="s">
        <v>565</v>
      </c>
    </row>
    <row r="113" spans="1:4" x14ac:dyDescent="0.25">
      <c r="A113" t="s">
        <v>531</v>
      </c>
      <c r="B113" t="s">
        <v>551</v>
      </c>
      <c r="C113" t="s">
        <v>566</v>
      </c>
      <c r="D113" t="s">
        <v>567</v>
      </c>
    </row>
    <row r="114" spans="1:4" x14ac:dyDescent="0.25">
      <c r="A114" t="s">
        <v>531</v>
      </c>
      <c r="B114" t="s">
        <v>551</v>
      </c>
      <c r="C114" t="s">
        <v>566</v>
      </c>
      <c r="D114" t="s">
        <v>568</v>
      </c>
    </row>
    <row r="115" spans="1:4" x14ac:dyDescent="0.25">
      <c r="A115" t="s">
        <v>531</v>
      </c>
      <c r="B115" t="s">
        <v>551</v>
      </c>
      <c r="C115" t="s">
        <v>566</v>
      </c>
      <c r="D115" t="s">
        <v>569</v>
      </c>
    </row>
    <row r="116" spans="1:4" x14ac:dyDescent="0.25">
      <c r="A116" t="s">
        <v>531</v>
      </c>
      <c r="B116" t="s">
        <v>551</v>
      </c>
      <c r="C116" t="s">
        <v>566</v>
      </c>
      <c r="D116" t="s">
        <v>570</v>
      </c>
    </row>
    <row r="117" spans="1:4" x14ac:dyDescent="0.25">
      <c r="A117" t="s">
        <v>531</v>
      </c>
      <c r="B117" t="s">
        <v>551</v>
      </c>
      <c r="C117" t="s">
        <v>571</v>
      </c>
      <c r="D117" t="s">
        <v>572</v>
      </c>
    </row>
    <row r="118" spans="1:4" x14ac:dyDescent="0.25">
      <c r="A118" t="s">
        <v>531</v>
      </c>
      <c r="B118" t="s">
        <v>551</v>
      </c>
      <c r="C118" t="s">
        <v>571</v>
      </c>
      <c r="D118" t="s">
        <v>573</v>
      </c>
    </row>
    <row r="119" spans="1:4" x14ac:dyDescent="0.25">
      <c r="A119" t="s">
        <v>531</v>
      </c>
      <c r="B119" t="s">
        <v>551</v>
      </c>
      <c r="C119" t="s">
        <v>571</v>
      </c>
      <c r="D119" t="s">
        <v>574</v>
      </c>
    </row>
    <row r="120" spans="1:4" x14ac:dyDescent="0.25">
      <c r="A120" t="s">
        <v>531</v>
      </c>
      <c r="B120" t="s">
        <v>551</v>
      </c>
      <c r="C120" t="s">
        <v>571</v>
      </c>
      <c r="D120" t="s">
        <v>575</v>
      </c>
    </row>
    <row r="121" spans="1:4" x14ac:dyDescent="0.25">
      <c r="A121" t="s">
        <v>531</v>
      </c>
      <c r="B121" t="s">
        <v>551</v>
      </c>
      <c r="C121" t="s">
        <v>571</v>
      </c>
      <c r="D121" t="s">
        <v>576</v>
      </c>
    </row>
    <row r="122" spans="1:4" x14ac:dyDescent="0.25">
      <c r="A122" t="s">
        <v>531</v>
      </c>
      <c r="B122" t="s">
        <v>551</v>
      </c>
      <c r="C122" t="s">
        <v>571</v>
      </c>
      <c r="D122" t="s">
        <v>577</v>
      </c>
    </row>
    <row r="123" spans="1:4" x14ac:dyDescent="0.25">
      <c r="A123" t="s">
        <v>531</v>
      </c>
      <c r="B123" t="s">
        <v>551</v>
      </c>
      <c r="C123" t="s">
        <v>571</v>
      </c>
      <c r="D123" t="s">
        <v>578</v>
      </c>
    </row>
    <row r="124" spans="1:4" x14ac:dyDescent="0.25">
      <c r="A124" t="s">
        <v>531</v>
      </c>
      <c r="B124" t="s">
        <v>551</v>
      </c>
      <c r="C124" t="s">
        <v>571</v>
      </c>
      <c r="D124" t="s">
        <v>579</v>
      </c>
    </row>
    <row r="125" spans="1:4" x14ac:dyDescent="0.25">
      <c r="A125" t="s">
        <v>531</v>
      </c>
      <c r="B125" t="s">
        <v>551</v>
      </c>
      <c r="C125" t="s">
        <v>580</v>
      </c>
      <c r="D125" t="s">
        <v>581</v>
      </c>
    </row>
    <row r="126" spans="1:4" x14ac:dyDescent="0.25">
      <c r="A126" t="s">
        <v>531</v>
      </c>
      <c r="B126" t="s">
        <v>551</v>
      </c>
      <c r="C126" t="s">
        <v>580</v>
      </c>
      <c r="D126" t="s">
        <v>582</v>
      </c>
    </row>
    <row r="127" spans="1:4" x14ac:dyDescent="0.25">
      <c r="A127" t="s">
        <v>531</v>
      </c>
      <c r="B127" t="s">
        <v>551</v>
      </c>
      <c r="C127" t="s">
        <v>580</v>
      </c>
      <c r="D127" t="s">
        <v>583</v>
      </c>
    </row>
    <row r="128" spans="1:4" x14ac:dyDescent="0.25">
      <c r="A128" t="s">
        <v>531</v>
      </c>
      <c r="B128" t="s">
        <v>551</v>
      </c>
      <c r="C128" t="s">
        <v>580</v>
      </c>
      <c r="D128" t="s">
        <v>584</v>
      </c>
    </row>
    <row r="129" spans="1:5" x14ac:dyDescent="0.25">
      <c r="A129" t="s">
        <v>531</v>
      </c>
      <c r="B129" t="s">
        <v>551</v>
      </c>
      <c r="C129" t="s">
        <v>580</v>
      </c>
      <c r="D129" t="s">
        <v>585</v>
      </c>
    </row>
    <row r="130" spans="1:5" x14ac:dyDescent="0.25">
      <c r="A130" t="s">
        <v>531</v>
      </c>
      <c r="B130" t="s">
        <v>551</v>
      </c>
      <c r="C130" t="s">
        <v>586</v>
      </c>
      <c r="D130" t="s">
        <v>587</v>
      </c>
    </row>
    <row r="131" spans="1:5" x14ac:dyDescent="0.25">
      <c r="A131" t="s">
        <v>531</v>
      </c>
      <c r="B131" t="s">
        <v>551</v>
      </c>
      <c r="C131" t="s">
        <v>586</v>
      </c>
      <c r="D131" t="s">
        <v>588</v>
      </c>
    </row>
    <row r="132" spans="1:5" x14ac:dyDescent="0.25">
      <c r="A132" t="s">
        <v>531</v>
      </c>
      <c r="B132" t="s">
        <v>551</v>
      </c>
      <c r="C132" t="s">
        <v>586</v>
      </c>
      <c r="D132" t="s">
        <v>589</v>
      </c>
    </row>
    <row r="133" spans="1:5" x14ac:dyDescent="0.25">
      <c r="A133" t="s">
        <v>531</v>
      </c>
      <c r="B133" t="s">
        <v>551</v>
      </c>
      <c r="C133" t="s">
        <v>590</v>
      </c>
      <c r="D133" t="s">
        <v>591</v>
      </c>
    </row>
    <row r="134" spans="1:5" x14ac:dyDescent="0.25">
      <c r="A134" t="s">
        <v>531</v>
      </c>
      <c r="B134" t="s">
        <v>551</v>
      </c>
      <c r="C134" t="s">
        <v>590</v>
      </c>
      <c r="D134" t="s">
        <v>592</v>
      </c>
    </row>
    <row r="135" spans="1:5" x14ac:dyDescent="0.25">
      <c r="A135" t="s">
        <v>531</v>
      </c>
      <c r="B135" t="s">
        <v>551</v>
      </c>
      <c r="C135" t="s">
        <v>590</v>
      </c>
      <c r="D135" t="s">
        <v>593</v>
      </c>
    </row>
    <row r="136" spans="1:5" x14ac:dyDescent="0.25">
      <c r="A136" t="s">
        <v>531</v>
      </c>
      <c r="B136" t="s">
        <v>551</v>
      </c>
      <c r="C136" t="s">
        <v>594</v>
      </c>
      <c r="D136" t="s">
        <v>595</v>
      </c>
    </row>
    <row r="137" spans="1:5" x14ac:dyDescent="0.25">
      <c r="A137" t="s">
        <v>531</v>
      </c>
      <c r="B137" t="s">
        <v>551</v>
      </c>
      <c r="C137" t="s">
        <v>594</v>
      </c>
      <c r="D137" t="s">
        <v>596</v>
      </c>
    </row>
    <row r="138" spans="1:5" x14ac:dyDescent="0.25">
      <c r="A138" t="s">
        <v>531</v>
      </c>
      <c r="B138" t="s">
        <v>551</v>
      </c>
      <c r="C138" t="s">
        <v>594</v>
      </c>
      <c r="D138" t="s">
        <v>597</v>
      </c>
    </row>
    <row r="139" spans="1:5" x14ac:dyDescent="0.25">
      <c r="A139" t="s">
        <v>531</v>
      </c>
      <c r="B139" t="s">
        <v>551</v>
      </c>
      <c r="C139" t="s">
        <v>594</v>
      </c>
      <c r="D139" t="s">
        <v>598</v>
      </c>
    </row>
    <row r="140" spans="1:5" x14ac:dyDescent="0.25">
      <c r="A140" t="s">
        <v>531</v>
      </c>
      <c r="B140" t="s">
        <v>551</v>
      </c>
      <c r="C140" t="s">
        <v>599</v>
      </c>
      <c r="D140" t="s">
        <v>600</v>
      </c>
      <c r="E140" t="s">
        <v>601</v>
      </c>
    </row>
    <row r="141" spans="1:5" x14ac:dyDescent="0.25">
      <c r="A141" t="s">
        <v>531</v>
      </c>
      <c r="B141" t="s">
        <v>551</v>
      </c>
      <c r="C141" t="s">
        <v>599</v>
      </c>
      <c r="D141" t="s">
        <v>600</v>
      </c>
      <c r="E141" t="s">
        <v>602</v>
      </c>
    </row>
    <row r="142" spans="1:5" x14ac:dyDescent="0.25">
      <c r="A142" t="s">
        <v>531</v>
      </c>
      <c r="B142" t="s">
        <v>551</v>
      </c>
      <c r="C142" t="s">
        <v>599</v>
      </c>
      <c r="D142" t="s">
        <v>600</v>
      </c>
      <c r="E142" t="s">
        <v>603</v>
      </c>
    </row>
    <row r="143" spans="1:5" x14ac:dyDescent="0.25">
      <c r="A143" t="s">
        <v>531</v>
      </c>
      <c r="B143" t="s">
        <v>551</v>
      </c>
      <c r="C143" t="s">
        <v>599</v>
      </c>
      <c r="D143" t="s">
        <v>600</v>
      </c>
      <c r="E143" t="s">
        <v>604</v>
      </c>
    </row>
    <row r="144" spans="1:5" x14ac:dyDescent="0.25">
      <c r="A144" t="s">
        <v>531</v>
      </c>
      <c r="B144" t="s">
        <v>551</v>
      </c>
      <c r="C144" t="s">
        <v>599</v>
      </c>
      <c r="D144" t="s">
        <v>600</v>
      </c>
      <c r="E144" t="s">
        <v>605</v>
      </c>
    </row>
    <row r="145" spans="1:5" x14ac:dyDescent="0.25">
      <c r="A145" t="s">
        <v>531</v>
      </c>
      <c r="B145" t="s">
        <v>551</v>
      </c>
      <c r="C145" t="s">
        <v>599</v>
      </c>
      <c r="D145" t="s">
        <v>600</v>
      </c>
      <c r="E145" t="s">
        <v>606</v>
      </c>
    </row>
    <row r="146" spans="1:5" x14ac:dyDescent="0.25">
      <c r="A146" t="s">
        <v>531</v>
      </c>
      <c r="B146" t="s">
        <v>551</v>
      </c>
      <c r="C146" t="s">
        <v>599</v>
      </c>
      <c r="D146" t="s">
        <v>600</v>
      </c>
      <c r="E146" t="s">
        <v>607</v>
      </c>
    </row>
    <row r="147" spans="1:5" x14ac:dyDescent="0.25">
      <c r="A147" t="s">
        <v>531</v>
      </c>
      <c r="B147" t="s">
        <v>551</v>
      </c>
      <c r="C147" t="s">
        <v>599</v>
      </c>
      <c r="D147" t="s">
        <v>600</v>
      </c>
      <c r="E147" t="s">
        <v>608</v>
      </c>
    </row>
    <row r="148" spans="1:5" x14ac:dyDescent="0.25">
      <c r="A148" t="s">
        <v>531</v>
      </c>
      <c r="B148" t="s">
        <v>551</v>
      </c>
      <c r="C148" t="s">
        <v>599</v>
      </c>
      <c r="D148" t="s">
        <v>600</v>
      </c>
      <c r="E148" t="s">
        <v>609</v>
      </c>
    </row>
    <row r="149" spans="1:5" x14ac:dyDescent="0.25">
      <c r="A149" t="s">
        <v>531</v>
      </c>
      <c r="B149" t="s">
        <v>551</v>
      </c>
      <c r="C149" t="s">
        <v>599</v>
      </c>
      <c r="D149" t="s">
        <v>600</v>
      </c>
      <c r="E149" t="s">
        <v>610</v>
      </c>
    </row>
    <row r="150" spans="1:5" x14ac:dyDescent="0.25">
      <c r="A150" t="s">
        <v>531</v>
      </c>
      <c r="B150" t="s">
        <v>551</v>
      </c>
      <c r="C150" t="s">
        <v>599</v>
      </c>
      <c r="D150" t="s">
        <v>600</v>
      </c>
      <c r="E150" t="s">
        <v>611</v>
      </c>
    </row>
    <row r="151" spans="1:5" x14ac:dyDescent="0.25">
      <c r="A151" t="s">
        <v>531</v>
      </c>
      <c r="B151" t="s">
        <v>551</v>
      </c>
      <c r="C151" t="s">
        <v>599</v>
      </c>
      <c r="D151" t="s">
        <v>612</v>
      </c>
    </row>
    <row r="152" spans="1:5" x14ac:dyDescent="0.25">
      <c r="A152" t="s">
        <v>531</v>
      </c>
      <c r="B152" t="s">
        <v>551</v>
      </c>
      <c r="C152" t="s">
        <v>599</v>
      </c>
      <c r="D152" t="s">
        <v>613</v>
      </c>
    </row>
    <row r="153" spans="1:5" x14ac:dyDescent="0.25">
      <c r="A153" t="s">
        <v>531</v>
      </c>
      <c r="B153" t="s">
        <v>551</v>
      </c>
      <c r="C153" t="s">
        <v>614</v>
      </c>
    </row>
    <row r="154" spans="1:5" x14ac:dyDescent="0.25">
      <c r="A154" t="s">
        <v>531</v>
      </c>
      <c r="B154" t="s">
        <v>551</v>
      </c>
      <c r="C154" t="s">
        <v>615</v>
      </c>
      <c r="D154" t="s">
        <v>616</v>
      </c>
    </row>
    <row r="155" spans="1:5" x14ac:dyDescent="0.25">
      <c r="A155" t="s">
        <v>531</v>
      </c>
      <c r="B155" t="s">
        <v>551</v>
      </c>
      <c r="C155" t="s">
        <v>615</v>
      </c>
      <c r="D155" t="s">
        <v>617</v>
      </c>
    </row>
    <row r="156" spans="1:5" x14ac:dyDescent="0.25">
      <c r="A156" t="s">
        <v>531</v>
      </c>
      <c r="B156" t="s">
        <v>551</v>
      </c>
      <c r="C156" t="s">
        <v>615</v>
      </c>
      <c r="D156" t="s">
        <v>618</v>
      </c>
    </row>
    <row r="157" spans="1:5" x14ac:dyDescent="0.25">
      <c r="A157" t="s">
        <v>531</v>
      </c>
      <c r="B157" t="s">
        <v>551</v>
      </c>
      <c r="C157" t="s">
        <v>615</v>
      </c>
      <c r="D157" t="s">
        <v>619</v>
      </c>
    </row>
    <row r="158" spans="1:5" x14ac:dyDescent="0.25">
      <c r="A158" t="s">
        <v>531</v>
      </c>
      <c r="B158" t="s">
        <v>551</v>
      </c>
      <c r="C158" t="s">
        <v>620</v>
      </c>
      <c r="D158" t="s">
        <v>621</v>
      </c>
    </row>
    <row r="159" spans="1:5" x14ac:dyDescent="0.25">
      <c r="A159" t="s">
        <v>531</v>
      </c>
      <c r="B159" t="s">
        <v>551</v>
      </c>
      <c r="C159" t="s">
        <v>620</v>
      </c>
      <c r="D159" t="s">
        <v>622</v>
      </c>
    </row>
    <row r="160" spans="1:5" x14ac:dyDescent="0.25">
      <c r="A160" t="s">
        <v>531</v>
      </c>
      <c r="B160" t="s">
        <v>551</v>
      </c>
      <c r="C160" t="s">
        <v>620</v>
      </c>
      <c r="D160" t="s">
        <v>623</v>
      </c>
    </row>
    <row r="161" spans="1:5" x14ac:dyDescent="0.25">
      <c r="A161" t="s">
        <v>531</v>
      </c>
      <c r="B161" t="s">
        <v>551</v>
      </c>
      <c r="C161" t="s">
        <v>620</v>
      </c>
      <c r="D161" t="s">
        <v>624</v>
      </c>
    </row>
    <row r="162" spans="1:5" x14ac:dyDescent="0.25">
      <c r="A162" t="s">
        <v>531</v>
      </c>
      <c r="B162" t="s">
        <v>551</v>
      </c>
      <c r="C162" t="s">
        <v>625</v>
      </c>
      <c r="D162" t="s">
        <v>626</v>
      </c>
      <c r="E162" t="s">
        <v>627</v>
      </c>
    </row>
    <row r="163" spans="1:5" x14ac:dyDescent="0.25">
      <c r="A163" t="s">
        <v>531</v>
      </c>
      <c r="B163" t="s">
        <v>551</v>
      </c>
      <c r="C163" t="s">
        <v>625</v>
      </c>
      <c r="D163" t="s">
        <v>626</v>
      </c>
      <c r="E163" t="s">
        <v>628</v>
      </c>
    </row>
    <row r="164" spans="1:5" x14ac:dyDescent="0.25">
      <c r="A164" t="s">
        <v>531</v>
      </c>
      <c r="B164" t="s">
        <v>551</v>
      </c>
      <c r="C164" t="s">
        <v>625</v>
      </c>
      <c r="D164" t="s">
        <v>626</v>
      </c>
      <c r="E164" t="s">
        <v>629</v>
      </c>
    </row>
    <row r="165" spans="1:5" x14ac:dyDescent="0.25">
      <c r="A165" t="s">
        <v>531</v>
      </c>
      <c r="B165" t="s">
        <v>551</v>
      </c>
      <c r="C165" t="s">
        <v>625</v>
      </c>
      <c r="D165" t="s">
        <v>626</v>
      </c>
      <c r="E165" t="s">
        <v>630</v>
      </c>
    </row>
    <row r="166" spans="1:5" x14ac:dyDescent="0.25">
      <c r="A166" t="s">
        <v>531</v>
      </c>
      <c r="B166" t="s">
        <v>551</v>
      </c>
      <c r="C166" t="s">
        <v>625</v>
      </c>
      <c r="D166" t="s">
        <v>626</v>
      </c>
      <c r="E166" t="s">
        <v>631</v>
      </c>
    </row>
    <row r="167" spans="1:5" x14ac:dyDescent="0.25">
      <c r="A167" t="s">
        <v>531</v>
      </c>
      <c r="B167" t="s">
        <v>551</v>
      </c>
      <c r="C167" t="s">
        <v>625</v>
      </c>
      <c r="D167" t="s">
        <v>626</v>
      </c>
      <c r="E167" t="s">
        <v>632</v>
      </c>
    </row>
    <row r="168" spans="1:5" x14ac:dyDescent="0.25">
      <c r="A168" t="s">
        <v>531</v>
      </c>
      <c r="B168" t="s">
        <v>551</v>
      </c>
      <c r="C168" t="s">
        <v>625</v>
      </c>
      <c r="D168" t="s">
        <v>626</v>
      </c>
      <c r="E168" t="s">
        <v>633</v>
      </c>
    </row>
    <row r="169" spans="1:5" x14ac:dyDescent="0.25">
      <c r="A169" t="s">
        <v>531</v>
      </c>
      <c r="B169" t="s">
        <v>551</v>
      </c>
      <c r="C169" t="s">
        <v>625</v>
      </c>
      <c r="D169" t="s">
        <v>626</v>
      </c>
      <c r="E169" t="s">
        <v>634</v>
      </c>
    </row>
    <row r="170" spans="1:5" x14ac:dyDescent="0.25">
      <c r="A170" t="s">
        <v>531</v>
      </c>
      <c r="B170" t="s">
        <v>551</v>
      </c>
      <c r="C170" t="s">
        <v>625</v>
      </c>
      <c r="D170" t="s">
        <v>626</v>
      </c>
      <c r="E170" t="s">
        <v>635</v>
      </c>
    </row>
    <row r="171" spans="1:5" x14ac:dyDescent="0.25">
      <c r="A171" t="s">
        <v>531</v>
      </c>
      <c r="B171" t="s">
        <v>551</v>
      </c>
      <c r="C171" t="s">
        <v>625</v>
      </c>
      <c r="D171" t="s">
        <v>626</v>
      </c>
      <c r="E171" t="s">
        <v>636</v>
      </c>
    </row>
    <row r="172" spans="1:5" x14ac:dyDescent="0.25">
      <c r="A172" t="s">
        <v>531</v>
      </c>
      <c r="B172" t="s">
        <v>551</v>
      </c>
      <c r="C172" t="s">
        <v>625</v>
      </c>
      <c r="D172" t="s">
        <v>637</v>
      </c>
      <c r="E172" t="s">
        <v>638</v>
      </c>
    </row>
    <row r="173" spans="1:5" x14ac:dyDescent="0.25">
      <c r="A173" t="s">
        <v>531</v>
      </c>
      <c r="B173" t="s">
        <v>551</v>
      </c>
      <c r="C173" t="s">
        <v>625</v>
      </c>
      <c r="D173" t="s">
        <v>637</v>
      </c>
      <c r="E173" t="s">
        <v>639</v>
      </c>
    </row>
    <row r="174" spans="1:5" x14ac:dyDescent="0.25">
      <c r="A174" t="s">
        <v>531</v>
      </c>
      <c r="B174" t="s">
        <v>551</v>
      </c>
      <c r="C174" t="s">
        <v>625</v>
      </c>
      <c r="D174" t="s">
        <v>637</v>
      </c>
      <c r="E174" t="s">
        <v>640</v>
      </c>
    </row>
    <row r="175" spans="1:5" x14ac:dyDescent="0.25">
      <c r="A175" t="s">
        <v>531</v>
      </c>
      <c r="B175" t="s">
        <v>551</v>
      </c>
      <c r="C175" t="s">
        <v>625</v>
      </c>
      <c r="D175" t="s">
        <v>637</v>
      </c>
      <c r="E175" t="s">
        <v>641</v>
      </c>
    </row>
    <row r="176" spans="1:5" x14ac:dyDescent="0.25">
      <c r="A176" t="s">
        <v>531</v>
      </c>
      <c r="B176" t="s">
        <v>551</v>
      </c>
      <c r="C176" t="s">
        <v>625</v>
      </c>
      <c r="D176" t="s">
        <v>637</v>
      </c>
      <c r="E176" t="s">
        <v>642</v>
      </c>
    </row>
    <row r="177" spans="1:5" x14ac:dyDescent="0.25">
      <c r="A177" t="s">
        <v>531</v>
      </c>
      <c r="B177" t="s">
        <v>551</v>
      </c>
      <c r="C177" t="s">
        <v>625</v>
      </c>
      <c r="D177" t="s">
        <v>637</v>
      </c>
      <c r="E177" t="s">
        <v>643</v>
      </c>
    </row>
    <row r="178" spans="1:5" x14ac:dyDescent="0.25">
      <c r="A178" t="s">
        <v>531</v>
      </c>
      <c r="B178" t="s">
        <v>551</v>
      </c>
      <c r="C178" t="s">
        <v>625</v>
      </c>
      <c r="D178" t="s">
        <v>644</v>
      </c>
      <c r="E178" t="s">
        <v>645</v>
      </c>
    </row>
    <row r="179" spans="1:5" x14ac:dyDescent="0.25">
      <c r="A179" t="s">
        <v>531</v>
      </c>
      <c r="B179" t="s">
        <v>551</v>
      </c>
      <c r="C179" t="s">
        <v>625</v>
      </c>
      <c r="D179" t="s">
        <v>644</v>
      </c>
      <c r="E179" t="s">
        <v>646</v>
      </c>
    </row>
    <row r="180" spans="1:5" x14ac:dyDescent="0.25">
      <c r="A180" t="s">
        <v>531</v>
      </c>
      <c r="B180" t="s">
        <v>551</v>
      </c>
      <c r="C180" t="s">
        <v>625</v>
      </c>
      <c r="D180" t="s">
        <v>644</v>
      </c>
      <c r="E180" t="s">
        <v>647</v>
      </c>
    </row>
    <row r="181" spans="1:5" x14ac:dyDescent="0.25">
      <c r="A181" t="s">
        <v>531</v>
      </c>
      <c r="B181" t="s">
        <v>551</v>
      </c>
      <c r="C181" t="s">
        <v>625</v>
      </c>
      <c r="D181" t="s">
        <v>644</v>
      </c>
      <c r="E181" t="s">
        <v>648</v>
      </c>
    </row>
    <row r="182" spans="1:5" x14ac:dyDescent="0.25">
      <c r="A182" t="s">
        <v>531</v>
      </c>
      <c r="B182" t="s">
        <v>551</v>
      </c>
      <c r="C182" t="s">
        <v>625</v>
      </c>
      <c r="D182" t="s">
        <v>644</v>
      </c>
      <c r="E182" t="s">
        <v>649</v>
      </c>
    </row>
    <row r="183" spans="1:5" x14ac:dyDescent="0.25">
      <c r="A183" t="s">
        <v>531</v>
      </c>
      <c r="B183" t="s">
        <v>551</v>
      </c>
      <c r="C183" t="s">
        <v>625</v>
      </c>
      <c r="D183" t="s">
        <v>644</v>
      </c>
      <c r="E183" t="s">
        <v>650</v>
      </c>
    </row>
    <row r="184" spans="1:5" x14ac:dyDescent="0.25">
      <c r="A184" t="s">
        <v>531</v>
      </c>
      <c r="B184" t="s">
        <v>551</v>
      </c>
      <c r="C184" t="s">
        <v>625</v>
      </c>
      <c r="D184" t="s">
        <v>651</v>
      </c>
    </row>
    <row r="185" spans="1:5" x14ac:dyDescent="0.25">
      <c r="A185" t="s">
        <v>531</v>
      </c>
      <c r="B185" t="s">
        <v>551</v>
      </c>
      <c r="C185" t="s">
        <v>625</v>
      </c>
      <c r="D185" t="s">
        <v>652</v>
      </c>
    </row>
    <row r="186" spans="1:5" x14ac:dyDescent="0.25">
      <c r="A186" t="s">
        <v>531</v>
      </c>
      <c r="B186" t="s">
        <v>551</v>
      </c>
      <c r="C186" t="s">
        <v>625</v>
      </c>
      <c r="D186" t="s">
        <v>653</v>
      </c>
    </row>
    <row r="187" spans="1:5" x14ac:dyDescent="0.25">
      <c r="A187" t="s">
        <v>531</v>
      </c>
      <c r="B187" t="s">
        <v>551</v>
      </c>
      <c r="C187" t="s">
        <v>625</v>
      </c>
      <c r="D187" t="s">
        <v>654</v>
      </c>
    </row>
    <row r="188" spans="1:5" x14ac:dyDescent="0.25">
      <c r="A188" t="s">
        <v>531</v>
      </c>
      <c r="B188" t="s">
        <v>551</v>
      </c>
      <c r="C188" t="s">
        <v>625</v>
      </c>
      <c r="D188" t="s">
        <v>655</v>
      </c>
    </row>
    <row r="189" spans="1:5" x14ac:dyDescent="0.25">
      <c r="A189" t="s">
        <v>531</v>
      </c>
      <c r="B189" t="s">
        <v>551</v>
      </c>
      <c r="C189" t="s">
        <v>625</v>
      </c>
      <c r="D189" t="s">
        <v>656</v>
      </c>
    </row>
    <row r="190" spans="1:5" x14ac:dyDescent="0.25">
      <c r="A190" t="s">
        <v>657</v>
      </c>
      <c r="B190" t="s">
        <v>657</v>
      </c>
      <c r="C190" t="s">
        <v>658</v>
      </c>
      <c r="D190" t="s">
        <v>659</v>
      </c>
    </row>
    <row r="191" spans="1:5" x14ac:dyDescent="0.25">
      <c r="A191" t="s">
        <v>657</v>
      </c>
      <c r="B191" t="s">
        <v>657</v>
      </c>
      <c r="C191" t="s">
        <v>658</v>
      </c>
      <c r="D191" t="s">
        <v>660</v>
      </c>
    </row>
    <row r="192" spans="1:5" x14ac:dyDescent="0.25">
      <c r="A192" t="s">
        <v>657</v>
      </c>
      <c r="B192" t="s">
        <v>657</v>
      </c>
      <c r="C192" t="s">
        <v>658</v>
      </c>
      <c r="D192" t="s">
        <v>661</v>
      </c>
    </row>
    <row r="193" spans="1:4" x14ac:dyDescent="0.25">
      <c r="A193" t="s">
        <v>657</v>
      </c>
      <c r="B193" t="s">
        <v>657</v>
      </c>
      <c r="C193" t="s">
        <v>658</v>
      </c>
      <c r="D193" t="s">
        <v>662</v>
      </c>
    </row>
    <row r="194" spans="1:4" x14ac:dyDescent="0.25">
      <c r="A194" t="s">
        <v>657</v>
      </c>
      <c r="B194" t="s">
        <v>657</v>
      </c>
      <c r="C194" t="s">
        <v>658</v>
      </c>
      <c r="D194" t="s">
        <v>663</v>
      </c>
    </row>
    <row r="195" spans="1:4" x14ac:dyDescent="0.25">
      <c r="A195" t="s">
        <v>657</v>
      </c>
      <c r="B195" t="s">
        <v>657</v>
      </c>
      <c r="C195" t="s">
        <v>664</v>
      </c>
      <c r="D195" t="s">
        <v>665</v>
      </c>
    </row>
    <row r="196" spans="1:4" x14ac:dyDescent="0.25">
      <c r="A196" t="s">
        <v>657</v>
      </c>
      <c r="B196" t="s">
        <v>657</v>
      </c>
      <c r="C196" t="s">
        <v>664</v>
      </c>
      <c r="D196" t="s">
        <v>666</v>
      </c>
    </row>
    <row r="197" spans="1:4" x14ac:dyDescent="0.25">
      <c r="A197" t="s">
        <v>657</v>
      </c>
      <c r="B197" t="s">
        <v>657</v>
      </c>
      <c r="C197" t="s">
        <v>664</v>
      </c>
      <c r="D197" t="s">
        <v>667</v>
      </c>
    </row>
    <row r="198" spans="1:4" x14ac:dyDescent="0.25">
      <c r="A198" t="s">
        <v>657</v>
      </c>
      <c r="B198" t="s">
        <v>657</v>
      </c>
      <c r="C198" t="s">
        <v>664</v>
      </c>
      <c r="D198" t="s">
        <v>668</v>
      </c>
    </row>
    <row r="199" spans="1:4" x14ac:dyDescent="0.25">
      <c r="A199" t="s">
        <v>657</v>
      </c>
      <c r="B199" t="s">
        <v>657</v>
      </c>
      <c r="C199" t="s">
        <v>664</v>
      </c>
      <c r="D199" t="s">
        <v>669</v>
      </c>
    </row>
    <row r="200" spans="1:4" x14ac:dyDescent="0.25">
      <c r="A200" t="s">
        <v>657</v>
      </c>
      <c r="B200" t="s">
        <v>657</v>
      </c>
      <c r="C200" t="s">
        <v>664</v>
      </c>
      <c r="D200" t="s">
        <v>670</v>
      </c>
    </row>
    <row r="201" spans="1:4" x14ac:dyDescent="0.25">
      <c r="A201" t="s">
        <v>657</v>
      </c>
      <c r="B201" t="s">
        <v>657</v>
      </c>
      <c r="C201" t="s">
        <v>664</v>
      </c>
      <c r="D201" t="s">
        <v>671</v>
      </c>
    </row>
    <row r="202" spans="1:4" x14ac:dyDescent="0.25">
      <c r="A202" t="s">
        <v>657</v>
      </c>
      <c r="B202" t="s">
        <v>657</v>
      </c>
      <c r="C202" t="s">
        <v>664</v>
      </c>
      <c r="D202" t="s">
        <v>672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T108"/>
  <sheetViews>
    <sheetView showGridLines="0" workbookViewId="0">
      <pane ySplit="6" topLeftCell="A7" activePane="bottomLeft" state="frozen"/>
      <selection activeCell="C147" sqref="C147"/>
      <selection pane="bottomLeft" activeCell="C147" sqref="C147"/>
    </sheetView>
  </sheetViews>
  <sheetFormatPr defaultRowHeight="15" outlineLevelRow="2" x14ac:dyDescent="0.25"/>
  <sheetData>
    <row r="1" spans="1:20" ht="14.25" customHeight="1" x14ac:dyDescent="0.25"/>
    <row r="2" spans="1:20" ht="14.25" customHeight="1" x14ac:dyDescent="0.25"/>
    <row r="3" spans="1:20" ht="14.25" customHeight="1" x14ac:dyDescent="0.25"/>
    <row r="4" spans="1:20" ht="14.25" customHeight="1" x14ac:dyDescent="0.25"/>
    <row r="5" spans="1:20" ht="14.25" customHeight="1" x14ac:dyDescent="0.25"/>
    <row r="6" spans="1:20" ht="23.25" customHeight="1" x14ac:dyDescent="0.4">
      <c r="B6" s="110" t="s">
        <v>775</v>
      </c>
      <c r="C6" s="132"/>
    </row>
    <row r="7" spans="1:20" x14ac:dyDescent="0.2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</row>
    <row r="8" spans="1:20" ht="20.25" x14ac:dyDescent="0.35">
      <c r="A8" s="151"/>
      <c r="B8" s="29" t="s">
        <v>779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outlineLevel="1" x14ac:dyDescent="0.25">
      <c r="A9" s="151"/>
      <c r="B9" s="175" t="s">
        <v>780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outlineLevel="1" x14ac:dyDescent="0.25">
      <c r="A10" s="151"/>
      <c r="B10" s="173" t="s">
        <v>792</v>
      </c>
      <c r="C10" s="21" t="s">
        <v>781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outlineLevel="1" x14ac:dyDescent="0.25">
      <c r="A11" s="151"/>
      <c r="B11" s="173" t="s">
        <v>793</v>
      </c>
      <c r="C11" s="21" t="s">
        <v>783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outlineLevel="1" x14ac:dyDescent="0.25">
      <c r="A12" s="151"/>
      <c r="B12" s="173" t="s">
        <v>794</v>
      </c>
      <c r="C12" s="21" t="s">
        <v>789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outlineLevel="1" x14ac:dyDescent="0.25">
      <c r="A13" s="15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20.25" outlineLevel="1" x14ac:dyDescent="0.35">
      <c r="A14" s="151"/>
      <c r="B14" s="174" t="s">
        <v>781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s="163" customFormat="1" outlineLevel="2" x14ac:dyDescent="0.25">
      <c r="A15" s="151"/>
      <c r="B15" s="176" t="s">
        <v>905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s="163" customFormat="1" outlineLevel="2" x14ac:dyDescent="0.25">
      <c r="A16" s="151"/>
      <c r="B16" s="176" t="s">
        <v>906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s="163" customFormat="1" outlineLevel="2" x14ac:dyDescent="0.25">
      <c r="A17" s="15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s="163" customFormat="1" outlineLevel="2" x14ac:dyDescent="0.25">
      <c r="A18" s="15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s="163" customFormat="1" outlineLevel="2" x14ac:dyDescent="0.25">
      <c r="A19" s="15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outlineLevel="2" x14ac:dyDescent="0.25">
      <c r="A20" s="151"/>
      <c r="B20" s="21"/>
      <c r="C20" s="21"/>
      <c r="D20" s="21"/>
      <c r="E20" s="21"/>
      <c r="F20" s="21"/>
      <c r="G20" s="21"/>
      <c r="H20" s="21"/>
      <c r="I20" s="21"/>
      <c r="J20" s="168" t="s">
        <v>782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20.25" outlineLevel="1" x14ac:dyDescent="0.35">
      <c r="A21" s="151"/>
      <c r="B21" s="174" t="s">
        <v>783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s="163" customFormat="1" outlineLevel="2" x14ac:dyDescent="0.25">
      <c r="A22" s="151"/>
      <c r="B22" s="176" t="s">
        <v>784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s="163" customFormat="1" ht="4.5" customHeight="1" outlineLevel="2" x14ac:dyDescent="0.25">
      <c r="A23" s="15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s="163" customFormat="1" outlineLevel="2" x14ac:dyDescent="0.25">
      <c r="A24" s="151"/>
      <c r="B24" s="169" t="s">
        <v>792</v>
      </c>
      <c r="C24" s="21" t="s">
        <v>902</v>
      </c>
      <c r="D24" s="21"/>
      <c r="E24" s="21"/>
      <c r="F24" s="21"/>
      <c r="G24" s="21"/>
      <c r="H24" s="21"/>
      <c r="I24" s="21"/>
      <c r="K24" s="21"/>
      <c r="L24" s="170"/>
      <c r="M24" s="21"/>
      <c r="N24" s="21"/>
      <c r="O24" s="21"/>
      <c r="P24" s="21"/>
      <c r="Q24" s="21"/>
      <c r="R24" s="21"/>
      <c r="S24" s="21"/>
      <c r="T24" s="21"/>
    </row>
    <row r="25" spans="1:20" s="163" customFormat="1" ht="3.75" customHeight="1" outlineLevel="2" x14ac:dyDescent="0.25">
      <c r="A25" s="151"/>
      <c r="B25" s="169"/>
      <c r="C25" s="21"/>
      <c r="D25" s="21"/>
      <c r="E25" s="21"/>
      <c r="F25" s="21"/>
      <c r="G25" s="21"/>
      <c r="H25" s="21"/>
      <c r="I25" s="21"/>
      <c r="K25" s="21"/>
      <c r="L25" s="171"/>
      <c r="M25" s="21"/>
      <c r="N25" s="21"/>
      <c r="O25" s="21"/>
      <c r="P25" s="21"/>
      <c r="Q25" s="21"/>
      <c r="R25" s="21"/>
      <c r="S25" s="21"/>
      <c r="T25" s="21"/>
    </row>
    <row r="26" spans="1:20" s="163" customFormat="1" outlineLevel="2" x14ac:dyDescent="0.25">
      <c r="A26" s="151"/>
      <c r="B26" s="169" t="s">
        <v>793</v>
      </c>
      <c r="C26" s="21" t="s">
        <v>903</v>
      </c>
      <c r="D26" s="21"/>
      <c r="E26" s="21"/>
      <c r="F26" s="21"/>
      <c r="G26" s="21"/>
      <c r="H26" s="21"/>
      <c r="I26" s="21"/>
      <c r="K26" s="21"/>
      <c r="L26" s="172"/>
      <c r="M26" s="21"/>
      <c r="N26" s="21"/>
      <c r="O26" s="21"/>
      <c r="P26" s="21"/>
      <c r="Q26" s="21"/>
      <c r="R26" s="21"/>
      <c r="S26" s="21"/>
      <c r="T26" s="21"/>
    </row>
    <row r="27" spans="1:20" s="163" customFormat="1" ht="3.75" customHeight="1" outlineLevel="2" x14ac:dyDescent="0.25">
      <c r="A27" s="151"/>
      <c r="B27" s="169"/>
      <c r="C27" s="21"/>
      <c r="D27" s="21"/>
      <c r="E27" s="21"/>
      <c r="F27" s="21"/>
      <c r="G27" s="21"/>
      <c r="H27" s="21"/>
      <c r="I27" s="21"/>
      <c r="K27" s="21"/>
      <c r="L27" s="171"/>
      <c r="M27" s="21"/>
      <c r="N27" s="21"/>
      <c r="O27" s="21"/>
      <c r="P27" s="21"/>
      <c r="Q27" s="21"/>
      <c r="R27" s="21"/>
      <c r="S27" s="21"/>
      <c r="T27" s="21"/>
    </row>
    <row r="28" spans="1:20" s="163" customFormat="1" outlineLevel="2" x14ac:dyDescent="0.25">
      <c r="A28" s="151"/>
      <c r="B28" s="169" t="s">
        <v>794</v>
      </c>
      <c r="C28" s="21" t="s">
        <v>904</v>
      </c>
      <c r="D28" s="21"/>
      <c r="E28" s="21"/>
      <c r="F28" s="21"/>
      <c r="G28" s="21"/>
      <c r="H28" s="21"/>
      <c r="I28" s="21"/>
      <c r="K28" s="21"/>
      <c r="L28" s="172"/>
      <c r="M28" s="21"/>
      <c r="N28" s="21"/>
      <c r="O28" s="21"/>
      <c r="P28" s="21"/>
      <c r="Q28" s="21"/>
      <c r="R28" s="21"/>
      <c r="S28" s="21"/>
      <c r="T28" s="21"/>
    </row>
    <row r="29" spans="1:20" s="163" customFormat="1" outlineLevel="2" x14ac:dyDescent="0.25">
      <c r="A29" s="15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s="163" customFormat="1" outlineLevel="2" x14ac:dyDescent="0.25">
      <c r="A30" s="151"/>
      <c r="B30" s="177" t="s">
        <v>900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s="163" customFormat="1" outlineLevel="2" x14ac:dyDescent="0.25">
      <c r="A31" s="151"/>
      <c r="B31" s="176" t="s">
        <v>795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s="163" customFormat="1" outlineLevel="2" x14ac:dyDescent="0.25">
      <c r="A32" s="15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163" customFormat="1" outlineLevel="2" x14ac:dyDescent="0.25">
      <c r="A33" s="151"/>
      <c r="B33" s="176" t="s">
        <v>785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s="163" customFormat="1" outlineLevel="2" x14ac:dyDescent="0.25">
      <c r="A34" s="15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s="163" customFormat="1" outlineLevel="2" x14ac:dyDescent="0.25">
      <c r="A35" s="15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s="163" customFormat="1" outlineLevel="2" x14ac:dyDescent="0.25">
      <c r="A36" s="15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s="163" customFormat="1" outlineLevel="2" x14ac:dyDescent="0.25">
      <c r="A37" s="15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s="163" customFormat="1" outlineLevel="2" x14ac:dyDescent="0.25">
      <c r="A38" s="15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s="163" customFormat="1" outlineLevel="2" x14ac:dyDescent="0.25">
      <c r="A39" s="15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s="163" customFormat="1" outlineLevel="2" x14ac:dyDescent="0.25">
      <c r="A40" s="15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s="163" customFormat="1" outlineLevel="2" x14ac:dyDescent="0.25">
      <c r="A41" s="15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s="163" customFormat="1" outlineLevel="2" x14ac:dyDescent="0.25">
      <c r="A42" s="151"/>
      <c r="B42" s="21"/>
      <c r="C42" s="21"/>
      <c r="D42" s="21"/>
      <c r="E42" s="21"/>
      <c r="F42" s="21"/>
      <c r="G42" s="21"/>
      <c r="H42" s="21"/>
      <c r="I42" s="21"/>
      <c r="J42" s="168" t="s">
        <v>786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s="163" customFormat="1" outlineLevel="2" x14ac:dyDescent="0.25">
      <c r="A43" s="15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s="163" customFormat="1" outlineLevel="2" x14ac:dyDescent="0.25">
      <c r="A44" s="151"/>
      <c r="B44" s="176" t="s">
        <v>796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s="163" customFormat="1" outlineLevel="2" x14ac:dyDescent="0.25">
      <c r="A45" s="15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20" s="163" customFormat="1" outlineLevel="2" x14ac:dyDescent="0.25">
      <c r="A46" s="151"/>
      <c r="B46" s="176" t="s">
        <v>787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0" s="163" customFormat="1" outlineLevel="2" x14ac:dyDescent="0.25">
      <c r="A47" s="15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0" s="163" customFormat="1" outlineLevel="2" x14ac:dyDescent="0.25">
      <c r="A48" s="15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s="163" customFormat="1" outlineLevel="2" x14ac:dyDescent="0.25">
      <c r="A49" s="15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s="163" customFormat="1" outlineLevel="2" x14ac:dyDescent="0.25">
      <c r="A50" s="15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s="163" customFormat="1" outlineLevel="2" x14ac:dyDescent="0.25">
      <c r="A51" s="15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0" s="163" customFormat="1" outlineLevel="2" x14ac:dyDescent="0.25">
      <c r="A52" s="15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0" s="163" customFormat="1" outlineLevel="2" x14ac:dyDescent="0.25">
      <c r="A53" s="151"/>
      <c r="B53" s="21"/>
      <c r="C53" s="21"/>
      <c r="D53" s="21"/>
      <c r="E53" s="21"/>
      <c r="F53" s="21"/>
      <c r="G53" s="21"/>
      <c r="H53" s="21"/>
      <c r="I53" s="21"/>
      <c r="J53" s="168" t="s">
        <v>788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0" outlineLevel="2" x14ac:dyDescent="0.25">
      <c r="A54" s="15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20.25" outlineLevel="1" x14ac:dyDescent="0.35">
      <c r="A55" s="151"/>
      <c r="B55" s="174" t="s">
        <v>789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ht="6" customHeight="1" outlineLevel="2" x14ac:dyDescent="0.25">
      <c r="A56" s="15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1:20" s="163" customFormat="1" outlineLevel="2" x14ac:dyDescent="0.25">
      <c r="A57" s="151"/>
      <c r="B57" s="175" t="s">
        <v>790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20" s="163" customFormat="1" outlineLevel="2" x14ac:dyDescent="0.25">
      <c r="A58" s="151"/>
      <c r="B58" s="167" t="s">
        <v>792</v>
      </c>
      <c r="C58" s="21" t="s">
        <v>907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0" s="163" customFormat="1" outlineLevel="2" x14ac:dyDescent="0.25">
      <c r="A59" s="151"/>
      <c r="B59" s="167" t="s">
        <v>793</v>
      </c>
      <c r="C59" s="21" t="s">
        <v>908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20" s="163" customFormat="1" outlineLevel="2" x14ac:dyDescent="0.25">
      <c r="A60" s="15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1:20" s="163" customFormat="1" outlineLevel="2" x14ac:dyDescent="0.25">
      <c r="A61" s="151"/>
      <c r="B61" s="177" t="s">
        <v>901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0" ht="15.75" outlineLevel="2" x14ac:dyDescent="0.25">
      <c r="A62" s="151"/>
      <c r="B62" s="178" t="s">
        <v>911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1:20" outlineLevel="2" x14ac:dyDescent="0.25">
      <c r="A63" s="15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1:20" outlineLevel="2" x14ac:dyDescent="0.25">
      <c r="A64" s="15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1:20" outlineLevel="2" x14ac:dyDescent="0.25">
      <c r="A65" s="15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outlineLevel="2" x14ac:dyDescent="0.25">
      <c r="A66" s="15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outlineLevel="2" x14ac:dyDescent="0.25">
      <c r="A67" s="15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20" outlineLevel="2" x14ac:dyDescent="0.25">
      <c r="A68" s="15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20" outlineLevel="2" x14ac:dyDescent="0.25">
      <c r="A69" s="15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 outlineLevel="2" x14ac:dyDescent="0.25">
      <c r="A70" s="15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20" outlineLevel="2" x14ac:dyDescent="0.25">
      <c r="A71" s="15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1:20" outlineLevel="2" x14ac:dyDescent="0.25">
      <c r="A72" s="15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0" outlineLevel="2" x14ac:dyDescent="0.25">
      <c r="A73" s="15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20" outlineLevel="2" x14ac:dyDescent="0.25">
      <c r="A74" s="15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20" outlineLevel="2" x14ac:dyDescent="0.25">
      <c r="A75" s="15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1:20" outlineLevel="2" x14ac:dyDescent="0.25">
      <c r="A76" s="15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 outlineLevel="2" x14ac:dyDescent="0.25">
      <c r="A77" s="15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outlineLevel="2" x14ac:dyDescent="0.25">
      <c r="A78" s="15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1:20" outlineLevel="2" x14ac:dyDescent="0.25">
      <c r="A79" s="15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1:20" outlineLevel="2" x14ac:dyDescent="0.25">
      <c r="A80" s="15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1:20" outlineLevel="2" x14ac:dyDescent="0.25">
      <c r="A81" s="15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outlineLevel="2" x14ac:dyDescent="0.25">
      <c r="A82" s="151"/>
      <c r="B82" s="21"/>
      <c r="C82" s="21"/>
      <c r="D82" s="21"/>
      <c r="E82" s="21"/>
      <c r="F82" s="21"/>
      <c r="G82" s="21"/>
      <c r="H82" s="21"/>
      <c r="I82" s="21"/>
      <c r="J82" s="168" t="s">
        <v>791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s="163" customFormat="1" outlineLevel="2" x14ac:dyDescent="0.25">
      <c r="A83" s="151"/>
      <c r="B83" s="176" t="s">
        <v>909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s="163" customFormat="1" outlineLevel="2" x14ac:dyDescent="0.25">
      <c r="A84" s="151"/>
      <c r="B84" s="177" t="s">
        <v>910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outlineLevel="2" x14ac:dyDescent="0.25">
      <c r="A85" s="15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1:20" x14ac:dyDescent="0.25">
      <c r="A86" s="15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0" x14ac:dyDescent="0.25">
      <c r="A87" s="15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x14ac:dyDescent="0.25">
      <c r="A88" s="15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x14ac:dyDescent="0.25">
      <c r="A89" s="15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1:20" x14ac:dyDescent="0.25">
      <c r="A90" s="15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1:20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1:20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20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1:20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20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1:20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2:20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2:20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2:20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2:20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2:20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2:20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2:20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2:20" x14ac:dyDescent="0.2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2:20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2:20" x14ac:dyDescent="0.2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2:20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2:20" x14ac:dyDescent="0.2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C000"/>
    <outlinePr summaryBelow="0" summaryRight="0"/>
  </sheetPr>
  <dimension ref="C1:K309"/>
  <sheetViews>
    <sheetView topLeftCell="A190" zoomScaleNormal="100" workbookViewId="0">
      <selection activeCell="J228" sqref="J228"/>
    </sheetView>
  </sheetViews>
  <sheetFormatPr defaultRowHeight="15" outlineLevelRow="4" x14ac:dyDescent="0.25"/>
  <cols>
    <col min="1" max="1" width="1.7109375" style="21" customWidth="1"/>
    <col min="2" max="2" width="1.5703125" style="21" customWidth="1"/>
    <col min="3" max="4" width="4.5703125" style="21" customWidth="1"/>
    <col min="5" max="5" width="11.7109375" style="21" customWidth="1"/>
    <col min="6" max="6" width="140.85546875" style="21" customWidth="1"/>
    <col min="7" max="7" width="3.42578125" style="21" customWidth="1"/>
    <col min="8" max="8" width="3.140625" style="21" customWidth="1"/>
    <col min="9" max="9" width="7.42578125" style="21" customWidth="1"/>
    <col min="10" max="16384" width="9.140625" style="21"/>
  </cols>
  <sheetData>
    <row r="1" spans="3:9" ht="15.75" thickBot="1" x14ac:dyDescent="0.3"/>
    <row r="2" spans="3:9" ht="16.5" outlineLevel="1" x14ac:dyDescent="0.3">
      <c r="C2" s="55"/>
      <c r="D2" s="56"/>
      <c r="E2" s="133" t="str">
        <f>'Форма заявки'!$E$54&amp;".(#)"</f>
        <v>1.13.(#)</v>
      </c>
      <c r="F2" s="135" t="s">
        <v>122</v>
      </c>
      <c r="G2" s="57"/>
      <c r="H2" s="57"/>
      <c r="I2" s="58"/>
    </row>
    <row r="3" spans="3:9" ht="6" customHeight="1" outlineLevel="2" x14ac:dyDescent="0.25">
      <c r="C3" s="34"/>
      <c r="D3" s="22"/>
      <c r="E3" s="23"/>
      <c r="F3" s="22"/>
      <c r="G3" s="24"/>
      <c r="H3" s="24"/>
      <c r="I3" s="35"/>
    </row>
    <row r="4" spans="3:9" ht="14.25" customHeight="1" outlineLevel="2" x14ac:dyDescent="0.25">
      <c r="C4" s="59"/>
      <c r="D4" s="7"/>
      <c r="E4" s="192" t="str">
        <f>'Форма заявки'!$E$54&amp;".(#).1"</f>
        <v>1.13.(#).1</v>
      </c>
      <c r="F4" s="25" t="s">
        <v>767</v>
      </c>
      <c r="G4" s="13"/>
      <c r="H4" s="13"/>
      <c r="I4" s="60"/>
    </row>
    <row r="5" spans="3:9" outlineLevel="2" x14ac:dyDescent="0.25">
      <c r="C5" s="59"/>
      <c r="D5" s="7"/>
      <c r="E5" s="6"/>
      <c r="F5" s="143"/>
      <c r="G5" s="12"/>
      <c r="H5" s="12"/>
      <c r="I5" s="60"/>
    </row>
    <row r="6" spans="3:9" ht="6" customHeight="1" outlineLevel="2" x14ac:dyDescent="0.25">
      <c r="C6" s="59"/>
      <c r="D6" s="7"/>
      <c r="G6" s="12"/>
      <c r="H6" s="12"/>
      <c r="I6" s="60"/>
    </row>
    <row r="7" spans="3:9" ht="30" outlineLevel="2" x14ac:dyDescent="0.25">
      <c r="C7" s="59"/>
      <c r="D7" s="41"/>
      <c r="E7" s="134" t="str">
        <f>'Форма заявки'!$E$54&amp;".(#).2"</f>
        <v>1.13.(#).2</v>
      </c>
      <c r="F7" s="41" t="s">
        <v>196</v>
      </c>
      <c r="G7" s="41"/>
      <c r="H7" s="41"/>
      <c r="I7" s="60"/>
    </row>
    <row r="8" spans="3:9" ht="6" customHeight="1" outlineLevel="2" x14ac:dyDescent="0.25">
      <c r="C8" s="59"/>
      <c r="D8" s="7"/>
      <c r="G8" s="12"/>
      <c r="H8" s="12"/>
      <c r="I8" s="60"/>
    </row>
    <row r="9" spans="3:9" ht="24.75" customHeight="1" outlineLevel="2" x14ac:dyDescent="0.25">
      <c r="C9" s="59"/>
      <c r="D9" s="7"/>
      <c r="G9" s="12"/>
      <c r="H9" s="12"/>
      <c r="I9" s="60"/>
    </row>
    <row r="10" spans="3:9" ht="7.5" customHeight="1" outlineLevel="1" thickBot="1" x14ac:dyDescent="0.3">
      <c r="C10" s="36"/>
      <c r="D10" s="37"/>
      <c r="E10" s="38"/>
      <c r="F10" s="37"/>
      <c r="G10" s="39"/>
      <c r="H10" s="39"/>
      <c r="I10" s="40"/>
    </row>
    <row r="11" spans="3:9" ht="15.75" thickBot="1" x14ac:dyDescent="0.3"/>
    <row r="12" spans="3:9" ht="16.5" outlineLevel="2" x14ac:dyDescent="0.3">
      <c r="C12" s="112"/>
      <c r="D12" s="65"/>
      <c r="E12" s="133" t="str">
        <f>'Форма заявки'!$E$54&amp;".(##).2.(#)"</f>
        <v>1.13.(##).2.(#)</v>
      </c>
      <c r="F12" s="135" t="s">
        <v>734</v>
      </c>
      <c r="G12" s="66"/>
      <c r="H12" s="69"/>
      <c r="I12" s="113"/>
    </row>
    <row r="13" spans="3:9" ht="6" customHeight="1" outlineLevel="3" x14ac:dyDescent="0.25">
      <c r="C13" s="112"/>
      <c r="D13" s="72"/>
      <c r="E13" s="22"/>
      <c r="F13" s="22"/>
      <c r="G13" s="22"/>
      <c r="H13" s="73"/>
      <c r="I13" s="113"/>
    </row>
    <row r="14" spans="3:9" ht="16.5" outlineLevel="3" x14ac:dyDescent="0.25">
      <c r="C14" s="112"/>
      <c r="D14" s="72"/>
      <c r="E14" s="194" t="str">
        <f>'Форма заявки'!$E$54&amp;".(##).2.(#).1"</f>
        <v>1.13.(##).2.(#).1</v>
      </c>
      <c r="F14" s="25" t="s">
        <v>195</v>
      </c>
      <c r="G14" s="22"/>
      <c r="H14" s="73"/>
      <c r="I14" s="113"/>
    </row>
    <row r="15" spans="3:9" outlineLevel="3" x14ac:dyDescent="0.25">
      <c r="C15" s="112"/>
      <c r="D15" s="72"/>
      <c r="E15" s="6"/>
      <c r="F15" s="143"/>
      <c r="G15" s="22"/>
      <c r="H15" s="73"/>
      <c r="I15" s="113"/>
    </row>
    <row r="16" spans="3:9" ht="16.5" outlineLevel="3" x14ac:dyDescent="0.25">
      <c r="C16" s="112"/>
      <c r="D16" s="72"/>
      <c r="E16" s="194" t="str">
        <f>'Форма заявки'!$E$54&amp;".(##).2.(#).2"</f>
        <v>1.13.(##).2.(#).2</v>
      </c>
      <c r="F16" s="25" t="s">
        <v>769</v>
      </c>
      <c r="G16" s="22"/>
      <c r="H16" s="73"/>
      <c r="I16" s="113"/>
    </row>
    <row r="17" spans="3:9" outlineLevel="3" x14ac:dyDescent="0.25">
      <c r="C17" s="112"/>
      <c r="D17" s="72"/>
      <c r="E17" s="6"/>
      <c r="F17" s="143"/>
      <c r="G17" s="22"/>
      <c r="H17" s="73"/>
      <c r="I17" s="113"/>
    </row>
    <row r="18" spans="3:9" ht="6" customHeight="1" outlineLevel="2" thickBot="1" x14ac:dyDescent="0.3">
      <c r="C18" s="112"/>
      <c r="D18" s="77"/>
      <c r="E18" s="78"/>
      <c r="F18" s="78"/>
      <c r="G18" s="78"/>
      <c r="H18" s="79"/>
      <c r="I18" s="113"/>
    </row>
    <row r="19" spans="3:9" ht="15.75" thickBot="1" x14ac:dyDescent="0.3"/>
    <row r="20" spans="3:9" ht="16.5" outlineLevel="1" x14ac:dyDescent="0.3">
      <c r="C20" s="55"/>
      <c r="D20" s="56"/>
      <c r="E20" s="133" t="str">
        <f>'Форма заявки'!$E$88&amp;".(#)"</f>
        <v>1.18.(#)</v>
      </c>
      <c r="F20" s="190" t="s">
        <v>1025</v>
      </c>
      <c r="G20" s="57"/>
      <c r="H20" s="57"/>
      <c r="I20" s="58"/>
    </row>
    <row r="21" spans="3:9" outlineLevel="1" x14ac:dyDescent="0.25">
      <c r="C21" s="59"/>
      <c r="D21" s="7"/>
      <c r="E21" s="6"/>
      <c r="F21" s="143"/>
      <c r="G21" s="12"/>
      <c r="H21" s="12"/>
      <c r="I21" s="60"/>
    </row>
    <row r="22" spans="3:9" ht="7.5" customHeight="1" outlineLevel="1" thickBot="1" x14ac:dyDescent="0.3">
      <c r="C22" s="36"/>
      <c r="D22" s="37"/>
      <c r="E22" s="38"/>
      <c r="F22" s="37"/>
      <c r="G22" s="39"/>
      <c r="H22" s="39"/>
      <c r="I22" s="40"/>
    </row>
    <row r="23" spans="3:9" ht="15.75" thickBot="1" x14ac:dyDescent="0.3"/>
    <row r="24" spans="3:9" ht="16.5" outlineLevel="1" x14ac:dyDescent="0.3">
      <c r="C24" s="30"/>
      <c r="D24" s="31"/>
      <c r="E24" s="133"/>
      <c r="F24" s="104" t="s">
        <v>915</v>
      </c>
      <c r="G24" s="32"/>
      <c r="H24" s="32"/>
      <c r="I24" s="33"/>
    </row>
    <row r="25" spans="3:9" ht="6" customHeight="1" outlineLevel="2" x14ac:dyDescent="0.25">
      <c r="C25" s="34"/>
      <c r="D25" s="22"/>
      <c r="E25" s="23"/>
      <c r="F25" s="22"/>
      <c r="G25" s="24"/>
      <c r="H25" s="24"/>
      <c r="I25" s="35"/>
    </row>
    <row r="26" spans="3:9" ht="16.5" outlineLevel="2" x14ac:dyDescent="0.3">
      <c r="C26" s="34"/>
      <c r="D26" s="22"/>
      <c r="E26" s="120" t="s">
        <v>678</v>
      </c>
      <c r="F26" s="25" t="s">
        <v>40</v>
      </c>
      <c r="G26" s="26"/>
      <c r="H26" s="26"/>
      <c r="I26" s="35"/>
    </row>
    <row r="27" spans="3:9" outlineLevel="2" x14ac:dyDescent="0.25">
      <c r="C27" s="34"/>
      <c r="D27" s="22"/>
      <c r="E27" s="23"/>
      <c r="F27" s="144" t="s">
        <v>39</v>
      </c>
      <c r="G27" s="27"/>
      <c r="H27" s="27"/>
      <c r="I27" s="35"/>
    </row>
    <row r="28" spans="3:9" ht="7.5" customHeight="1" outlineLevel="1" thickBot="1" x14ac:dyDescent="0.3">
      <c r="C28" s="36"/>
      <c r="D28" s="37"/>
      <c r="E28" s="38"/>
      <c r="F28" s="37"/>
      <c r="G28" s="39"/>
      <c r="H28" s="39"/>
      <c r="I28" s="40"/>
    </row>
    <row r="29" spans="3:9" ht="15.75" thickBot="1" x14ac:dyDescent="0.3"/>
    <row r="30" spans="3:9" ht="16.5" outlineLevel="1" x14ac:dyDescent="0.3">
      <c r="C30" s="30"/>
      <c r="D30" s="31"/>
      <c r="E30" s="138" t="s">
        <v>736</v>
      </c>
      <c r="F30" s="104" t="s">
        <v>114</v>
      </c>
      <c r="G30" s="32"/>
      <c r="H30" s="32"/>
      <c r="I30" s="33"/>
    </row>
    <row r="31" spans="3:9" ht="6" customHeight="1" outlineLevel="2" x14ac:dyDescent="0.25">
      <c r="C31" s="34"/>
      <c r="D31" s="22"/>
      <c r="E31" s="23"/>
      <c r="F31" s="22"/>
      <c r="G31" s="24"/>
      <c r="H31" s="24"/>
      <c r="I31" s="35"/>
    </row>
    <row r="32" spans="3:9" ht="16.5" outlineLevel="2" x14ac:dyDescent="0.3">
      <c r="C32" s="34"/>
      <c r="D32" s="22"/>
      <c r="E32" s="120" t="s">
        <v>115</v>
      </c>
      <c r="F32" s="25" t="s">
        <v>112</v>
      </c>
      <c r="G32" s="26"/>
      <c r="H32" s="26"/>
      <c r="I32" s="35"/>
    </row>
    <row r="33" spans="3:9" outlineLevel="2" x14ac:dyDescent="0.25">
      <c r="C33" s="34"/>
      <c r="D33" s="22"/>
      <c r="E33" s="23"/>
      <c r="F33" s="143"/>
      <c r="G33" s="24"/>
      <c r="H33" s="24"/>
      <c r="I33" s="35"/>
    </row>
    <row r="34" spans="3:9" ht="6" customHeight="1" outlineLevel="2" x14ac:dyDescent="0.25">
      <c r="C34" s="34"/>
      <c r="D34" s="22"/>
      <c r="E34" s="23"/>
      <c r="F34" s="22"/>
      <c r="G34" s="24"/>
      <c r="H34" s="24"/>
      <c r="I34" s="35"/>
    </row>
    <row r="35" spans="3:9" ht="30" outlineLevel="2" x14ac:dyDescent="0.25">
      <c r="C35" s="34"/>
      <c r="D35" s="22"/>
      <c r="E35" s="125" t="s">
        <v>116</v>
      </c>
      <c r="F35" s="25" t="s">
        <v>113</v>
      </c>
      <c r="G35" s="26"/>
      <c r="H35" s="26"/>
      <c r="I35" s="35"/>
    </row>
    <row r="36" spans="3:9" outlineLevel="2" x14ac:dyDescent="0.25">
      <c r="C36" s="34"/>
      <c r="D36" s="22"/>
      <c r="E36" s="23"/>
      <c r="F36" s="143"/>
      <c r="G36" s="24"/>
      <c r="H36" s="24"/>
      <c r="I36" s="35"/>
    </row>
    <row r="37" spans="3:9" ht="6" customHeight="1" outlineLevel="1" thickBot="1" x14ac:dyDescent="0.3">
      <c r="C37" s="36"/>
      <c r="D37" s="37"/>
      <c r="E37" s="38"/>
      <c r="F37" s="37"/>
      <c r="G37" s="39"/>
      <c r="H37" s="39"/>
      <c r="I37" s="40"/>
    </row>
    <row r="38" spans="3:9" ht="15.75" thickBot="1" x14ac:dyDescent="0.3"/>
    <row r="39" spans="3:9" ht="16.5" outlineLevel="1" x14ac:dyDescent="0.3">
      <c r="C39" s="30"/>
      <c r="D39" s="136"/>
      <c r="E39" s="138" t="s">
        <v>737</v>
      </c>
      <c r="F39" s="136" t="s">
        <v>111</v>
      </c>
      <c r="G39" s="32"/>
      <c r="H39" s="32"/>
      <c r="I39" s="33"/>
    </row>
    <row r="40" spans="3:9" ht="6" customHeight="1" outlineLevel="2" x14ac:dyDescent="0.25">
      <c r="C40" s="34"/>
      <c r="D40" s="22"/>
      <c r="E40" s="23"/>
      <c r="F40" s="22"/>
      <c r="G40" s="24"/>
      <c r="H40" s="24"/>
      <c r="I40" s="35"/>
    </row>
    <row r="41" spans="3:9" ht="16.5" outlineLevel="2" x14ac:dyDescent="0.3">
      <c r="C41" s="34"/>
      <c r="D41" s="22"/>
      <c r="E41" s="120" t="s">
        <v>679</v>
      </c>
      <c r="F41" s="25" t="s">
        <v>117</v>
      </c>
      <c r="G41" s="24"/>
      <c r="H41" s="24"/>
      <c r="I41" s="35"/>
    </row>
    <row r="42" spans="3:9" outlineLevel="2" x14ac:dyDescent="0.25">
      <c r="C42" s="34"/>
      <c r="D42" s="22"/>
      <c r="E42" s="23"/>
      <c r="F42" s="143"/>
      <c r="G42" s="24"/>
      <c r="H42" s="24"/>
      <c r="I42" s="35"/>
    </row>
    <row r="43" spans="3:9" ht="6" customHeight="1" outlineLevel="2" x14ac:dyDescent="0.25">
      <c r="C43" s="34"/>
      <c r="D43" s="22"/>
      <c r="E43" s="23"/>
      <c r="F43" s="22"/>
      <c r="G43" s="24"/>
      <c r="H43" s="24"/>
      <c r="I43" s="35"/>
    </row>
    <row r="44" spans="3:9" ht="16.5" outlineLevel="2" x14ac:dyDescent="0.3">
      <c r="C44" s="34"/>
      <c r="D44" s="22"/>
      <c r="E44" s="120" t="s">
        <v>680</v>
      </c>
      <c r="F44" s="25" t="s">
        <v>118</v>
      </c>
      <c r="G44" s="26"/>
      <c r="H44" s="26"/>
      <c r="I44" s="35"/>
    </row>
    <row r="45" spans="3:9" outlineLevel="2" x14ac:dyDescent="0.25">
      <c r="C45" s="34"/>
      <c r="D45" s="22"/>
      <c r="E45" s="23"/>
      <c r="F45" s="143"/>
      <c r="G45" s="24"/>
      <c r="H45" s="24"/>
      <c r="I45" s="35"/>
    </row>
    <row r="46" spans="3:9" ht="6" customHeight="1" outlineLevel="2" x14ac:dyDescent="0.25">
      <c r="C46" s="34"/>
      <c r="D46" s="22"/>
      <c r="E46" s="23"/>
      <c r="F46" s="22"/>
      <c r="G46" s="24"/>
      <c r="H46" s="24"/>
      <c r="I46" s="35"/>
    </row>
    <row r="47" spans="3:9" ht="16.5" outlineLevel="2" x14ac:dyDescent="0.3">
      <c r="C47" s="34"/>
      <c r="D47" s="22"/>
      <c r="E47" s="120" t="s">
        <v>681</v>
      </c>
      <c r="F47" s="25" t="s">
        <v>729</v>
      </c>
      <c r="G47" s="26"/>
      <c r="H47" s="26"/>
      <c r="I47" s="35"/>
    </row>
    <row r="48" spans="3:9" outlineLevel="2" x14ac:dyDescent="0.25">
      <c r="C48" s="34"/>
      <c r="D48" s="22"/>
      <c r="E48" s="23"/>
      <c r="F48" s="144" t="s">
        <v>730</v>
      </c>
      <c r="G48" s="27"/>
      <c r="H48" s="27"/>
      <c r="I48" s="35"/>
    </row>
    <row r="49" spans="3:9" ht="6" customHeight="1" outlineLevel="2" x14ac:dyDescent="0.25">
      <c r="C49" s="34"/>
      <c r="D49" s="22"/>
      <c r="E49" s="23"/>
      <c r="F49" s="22"/>
      <c r="G49" s="24"/>
      <c r="H49" s="24"/>
      <c r="I49" s="35"/>
    </row>
    <row r="50" spans="3:9" ht="30" outlineLevel="2" x14ac:dyDescent="0.25">
      <c r="C50" s="34"/>
      <c r="D50" s="41"/>
      <c r="E50" s="134" t="s">
        <v>765</v>
      </c>
      <c r="F50" s="41" t="s">
        <v>894</v>
      </c>
      <c r="G50" s="41"/>
      <c r="H50" s="41"/>
      <c r="I50" s="35"/>
    </row>
    <row r="51" spans="3:9" outlineLevel="2" x14ac:dyDescent="0.25">
      <c r="C51" s="34"/>
      <c r="D51" s="22"/>
      <c r="E51" s="23"/>
      <c r="F51" s="22"/>
      <c r="G51" s="24"/>
      <c r="H51" s="24"/>
      <c r="I51" s="35"/>
    </row>
    <row r="52" spans="3:9" outlineLevel="2" x14ac:dyDescent="0.25">
      <c r="C52" s="34"/>
      <c r="D52" s="22"/>
      <c r="E52" s="23"/>
      <c r="F52" s="22"/>
      <c r="G52" s="24"/>
      <c r="H52" s="24"/>
      <c r="I52" s="35"/>
    </row>
    <row r="53" spans="3:9" ht="6" customHeight="1" outlineLevel="1" thickBot="1" x14ac:dyDescent="0.3">
      <c r="C53" s="36"/>
      <c r="D53" s="37"/>
      <c r="E53" s="38"/>
      <c r="F53" s="37"/>
      <c r="G53" s="39"/>
      <c r="H53" s="39"/>
      <c r="I53" s="40"/>
    </row>
    <row r="54" spans="3:9" ht="15.75" thickBot="1" x14ac:dyDescent="0.3"/>
    <row r="55" spans="3:9" ht="16.5" outlineLevel="2" x14ac:dyDescent="0.3">
      <c r="C55" s="50"/>
      <c r="D55" s="30"/>
      <c r="E55" s="104"/>
      <c r="F55" s="104" t="s">
        <v>114</v>
      </c>
      <c r="G55" s="32"/>
      <c r="H55" s="42"/>
      <c r="I55" s="50"/>
    </row>
    <row r="56" spans="3:9" ht="6" customHeight="1" outlineLevel="3" x14ac:dyDescent="0.25">
      <c r="C56" s="50"/>
      <c r="D56" s="34"/>
      <c r="E56" s="23"/>
      <c r="F56" s="22"/>
      <c r="G56" s="24"/>
      <c r="H56" s="43"/>
      <c r="I56" s="50"/>
    </row>
    <row r="57" spans="3:9" ht="30" outlineLevel="3" x14ac:dyDescent="0.25">
      <c r="C57" s="50"/>
      <c r="D57" s="34"/>
      <c r="E57" s="125" t="s">
        <v>758</v>
      </c>
      <c r="F57" s="25" t="s">
        <v>892</v>
      </c>
      <c r="G57" s="26"/>
      <c r="H57" s="44"/>
      <c r="I57" s="50"/>
    </row>
    <row r="58" spans="3:9" outlineLevel="3" x14ac:dyDescent="0.25">
      <c r="C58" s="50"/>
      <c r="D58" s="34"/>
      <c r="E58" s="23"/>
      <c r="F58" s="143"/>
      <c r="G58" s="24"/>
      <c r="H58" s="43"/>
      <c r="I58" s="50"/>
    </row>
    <row r="59" spans="3:9" ht="6" customHeight="1" outlineLevel="3" x14ac:dyDescent="0.25">
      <c r="C59" s="50"/>
      <c r="D59" s="34"/>
      <c r="E59" s="23"/>
      <c r="F59" s="22"/>
      <c r="G59" s="24"/>
      <c r="H59" s="43"/>
      <c r="I59" s="50"/>
    </row>
    <row r="60" spans="3:9" ht="45" outlineLevel="3" x14ac:dyDescent="0.25">
      <c r="C60" s="50"/>
      <c r="D60" s="34"/>
      <c r="E60" s="41"/>
      <c r="F60" s="41" t="s">
        <v>893</v>
      </c>
      <c r="G60" s="41"/>
      <c r="H60" s="45"/>
      <c r="I60" s="50"/>
    </row>
    <row r="61" spans="3:9" outlineLevel="3" x14ac:dyDescent="0.25">
      <c r="C61" s="50"/>
      <c r="D61" s="34"/>
      <c r="E61" s="23"/>
      <c r="F61" s="22"/>
      <c r="G61" s="24"/>
      <c r="H61" s="43"/>
      <c r="I61" s="50"/>
    </row>
    <row r="62" spans="3:9" outlineLevel="3" x14ac:dyDescent="0.25">
      <c r="C62" s="50"/>
      <c r="D62" s="34"/>
      <c r="E62" s="23"/>
      <c r="F62" s="22"/>
      <c r="G62" s="24"/>
      <c r="H62" s="43"/>
      <c r="I62" s="50"/>
    </row>
    <row r="63" spans="3:9" ht="6" customHeight="1" outlineLevel="2" thickBot="1" x14ac:dyDescent="0.3">
      <c r="C63" s="50"/>
      <c r="D63" s="36"/>
      <c r="E63" s="38"/>
      <c r="F63" s="37"/>
      <c r="G63" s="39"/>
      <c r="H63" s="46"/>
      <c r="I63" s="50"/>
    </row>
    <row r="64" spans="3:9" ht="15.75" thickBot="1" x14ac:dyDescent="0.3"/>
    <row r="65" spans="3:10" ht="16.5" outlineLevel="3" x14ac:dyDescent="0.3">
      <c r="C65" s="48"/>
      <c r="D65" s="51"/>
      <c r="E65" s="140" t="s">
        <v>759</v>
      </c>
      <c r="F65" s="104" t="s">
        <v>738</v>
      </c>
      <c r="G65" s="47"/>
      <c r="H65" s="52"/>
      <c r="I65" s="23"/>
      <c r="J65" s="48"/>
    </row>
    <row r="66" spans="3:10" ht="6" customHeight="1" outlineLevel="3" x14ac:dyDescent="0.25">
      <c r="C66" s="48"/>
      <c r="D66" s="51"/>
      <c r="E66" s="48"/>
      <c r="F66" s="139"/>
      <c r="G66" s="45"/>
      <c r="H66" s="52"/>
      <c r="I66" s="23"/>
      <c r="J66" s="48"/>
    </row>
    <row r="67" spans="3:10" ht="16.5" outlineLevel="3" x14ac:dyDescent="0.3">
      <c r="C67" s="48"/>
      <c r="D67" s="51"/>
      <c r="E67" s="141" t="s">
        <v>760</v>
      </c>
      <c r="F67" s="25" t="s">
        <v>41</v>
      </c>
      <c r="G67" s="44"/>
      <c r="H67" s="52"/>
      <c r="I67" s="23"/>
      <c r="J67" s="48"/>
    </row>
    <row r="68" spans="3:10" ht="16.5" outlineLevel="3" x14ac:dyDescent="0.3">
      <c r="C68" s="48"/>
      <c r="D68" s="51"/>
      <c r="E68" s="141"/>
      <c r="F68" s="143"/>
      <c r="G68" s="43"/>
      <c r="H68" s="52"/>
      <c r="I68" s="23"/>
      <c r="J68" s="48"/>
    </row>
    <row r="69" spans="3:10" ht="6" customHeight="1" outlineLevel="3" x14ac:dyDescent="0.25">
      <c r="C69" s="48"/>
      <c r="D69" s="51"/>
      <c r="E69" s="48"/>
      <c r="F69" s="22"/>
      <c r="G69" s="43"/>
      <c r="H69" s="52"/>
      <c r="I69" s="23"/>
      <c r="J69" s="48"/>
    </row>
    <row r="70" spans="3:10" ht="16.5" outlineLevel="3" x14ac:dyDescent="0.3">
      <c r="C70" s="48"/>
      <c r="D70" s="51"/>
      <c r="E70" s="141" t="s">
        <v>761</v>
      </c>
      <c r="F70" s="25" t="s">
        <v>923</v>
      </c>
      <c r="G70" s="44"/>
      <c r="H70" s="52"/>
      <c r="I70" s="23"/>
      <c r="J70" s="48"/>
    </row>
    <row r="71" spans="3:10" ht="16.5" outlineLevel="3" x14ac:dyDescent="0.3">
      <c r="C71" s="48"/>
      <c r="D71" s="51"/>
      <c r="E71" s="141"/>
      <c r="F71" s="143"/>
      <c r="G71" s="43"/>
      <c r="H71" s="52"/>
      <c r="I71" s="23"/>
      <c r="J71" s="48"/>
    </row>
    <row r="72" spans="3:10" ht="6" customHeight="1" outlineLevel="3" x14ac:dyDescent="0.25">
      <c r="C72" s="48"/>
      <c r="D72" s="51"/>
      <c r="E72" s="48"/>
      <c r="F72" s="22"/>
      <c r="G72" s="43"/>
      <c r="H72" s="52"/>
      <c r="I72" s="23"/>
      <c r="J72" s="48"/>
    </row>
    <row r="73" spans="3:10" ht="30" outlineLevel="3" x14ac:dyDescent="0.25">
      <c r="C73" s="48"/>
      <c r="D73" s="51"/>
      <c r="E73" s="142" t="s">
        <v>762</v>
      </c>
      <c r="F73" s="25" t="s">
        <v>101</v>
      </c>
      <c r="G73" s="43"/>
      <c r="H73" s="52"/>
      <c r="I73" s="23"/>
      <c r="J73" s="48"/>
    </row>
    <row r="74" spans="3:10" outlineLevel="3" x14ac:dyDescent="0.25">
      <c r="C74" s="48"/>
      <c r="D74" s="51"/>
      <c r="E74" s="48"/>
      <c r="F74" s="144" t="s">
        <v>102</v>
      </c>
      <c r="G74" s="43"/>
      <c r="H74" s="52"/>
      <c r="I74" s="23"/>
      <c r="J74" s="48"/>
    </row>
    <row r="75" spans="3:10" ht="6" customHeight="1" outlineLevel="3" thickBot="1" x14ac:dyDescent="0.3">
      <c r="C75" s="48"/>
      <c r="D75" s="51"/>
      <c r="E75" s="49"/>
      <c r="F75" s="37"/>
      <c r="G75" s="46"/>
      <c r="H75" s="52"/>
      <c r="I75" s="23"/>
      <c r="J75" s="48"/>
    </row>
    <row r="76" spans="3:10" ht="15.75" thickBot="1" x14ac:dyDescent="0.3"/>
    <row r="77" spans="3:10" ht="6" customHeight="1" outlineLevel="1" x14ac:dyDescent="0.25">
      <c r="C77" s="65"/>
      <c r="D77" s="66"/>
      <c r="E77" s="67"/>
      <c r="F77" s="66"/>
      <c r="G77" s="68"/>
      <c r="H77" s="68"/>
      <c r="I77" s="69"/>
    </row>
    <row r="78" spans="3:10" ht="15" customHeight="1" outlineLevel="1" x14ac:dyDescent="0.3">
      <c r="C78" s="70"/>
      <c r="D78" s="80" t="s">
        <v>53</v>
      </c>
      <c r="E78" s="22"/>
      <c r="F78" s="22"/>
      <c r="G78" s="22"/>
      <c r="H78" s="22"/>
      <c r="I78" s="71"/>
      <c r="J78" s="23"/>
    </row>
    <row r="79" spans="3:10" ht="6" customHeight="1" outlineLevel="2" x14ac:dyDescent="0.25">
      <c r="C79" s="72"/>
      <c r="D79" s="22"/>
      <c r="E79" s="23"/>
      <c r="F79" s="22"/>
      <c r="G79" s="24"/>
      <c r="H79" s="24"/>
      <c r="I79" s="35"/>
    </row>
    <row r="80" spans="3:10" ht="16.5" outlineLevel="2" x14ac:dyDescent="0.25">
      <c r="C80" s="72"/>
      <c r="D80" s="22"/>
      <c r="E80" s="125" t="s">
        <v>732</v>
      </c>
      <c r="F80" s="22" t="s">
        <v>991</v>
      </c>
      <c r="G80" s="24"/>
      <c r="H80" s="24"/>
      <c r="I80" s="73"/>
    </row>
    <row r="81" spans="3:10" outlineLevel="2" x14ac:dyDescent="0.25">
      <c r="C81" s="72"/>
      <c r="D81" s="22"/>
      <c r="E81" s="23"/>
      <c r="F81" s="144" t="s">
        <v>992</v>
      </c>
      <c r="G81" s="24"/>
      <c r="H81" s="24"/>
      <c r="I81" s="73"/>
    </row>
    <row r="82" spans="3:10" ht="6" customHeight="1" outlineLevel="2" x14ac:dyDescent="0.25">
      <c r="C82" s="72"/>
      <c r="D82" s="22"/>
      <c r="E82" s="23"/>
      <c r="F82" s="22"/>
      <c r="G82" s="24"/>
      <c r="H82" s="24"/>
      <c r="I82" s="73"/>
    </row>
    <row r="83" spans="3:10" ht="16.5" outlineLevel="2" x14ac:dyDescent="0.25">
      <c r="C83" s="72"/>
      <c r="D83" s="22"/>
      <c r="E83" s="125" t="s">
        <v>733</v>
      </c>
      <c r="F83" s="22" t="s">
        <v>899</v>
      </c>
      <c r="G83" s="24"/>
      <c r="H83" s="24"/>
      <c r="I83" s="73"/>
    </row>
    <row r="84" spans="3:10" outlineLevel="2" x14ac:dyDescent="0.25">
      <c r="C84" s="72"/>
      <c r="D84" s="22"/>
      <c r="E84" s="23"/>
      <c r="F84" s="143"/>
      <c r="G84" s="24"/>
      <c r="H84" s="24"/>
      <c r="I84" s="73"/>
    </row>
    <row r="85" spans="3:10" ht="6" customHeight="1" outlineLevel="2" x14ac:dyDescent="0.25">
      <c r="C85" s="72"/>
      <c r="D85" s="22"/>
      <c r="E85" s="23"/>
      <c r="F85" s="22"/>
      <c r="G85" s="24"/>
      <c r="H85" s="24"/>
      <c r="I85" s="73"/>
    </row>
    <row r="86" spans="3:10" ht="16.5" outlineLevel="2" x14ac:dyDescent="0.3">
      <c r="C86" s="72"/>
      <c r="D86" s="22"/>
      <c r="E86" s="80" t="s">
        <v>829</v>
      </c>
      <c r="F86" s="22"/>
      <c r="G86" s="22"/>
      <c r="H86" s="22"/>
      <c r="I86" s="73"/>
    </row>
    <row r="87" spans="3:10" outlineLevel="2" x14ac:dyDescent="0.25">
      <c r="C87" s="72"/>
      <c r="D87" s="74"/>
      <c r="E87" s="75"/>
      <c r="F87" s="41" t="s">
        <v>54</v>
      </c>
      <c r="G87" s="76"/>
      <c r="H87" s="76"/>
      <c r="I87" s="73"/>
    </row>
    <row r="88" spans="3:10" outlineLevel="2" x14ac:dyDescent="0.25">
      <c r="C88" s="72"/>
      <c r="D88" s="22"/>
      <c r="E88" s="22"/>
      <c r="F88" s="22"/>
      <c r="G88" s="22"/>
      <c r="H88" s="22"/>
      <c r="I88" s="73"/>
    </row>
    <row r="89" spans="3:10" outlineLevel="2" x14ac:dyDescent="0.25">
      <c r="C89" s="72"/>
      <c r="D89" s="22"/>
      <c r="E89" s="22"/>
      <c r="F89" s="22"/>
      <c r="G89" s="22"/>
      <c r="H89" s="22"/>
      <c r="I89" s="73"/>
    </row>
    <row r="90" spans="3:10" ht="6" customHeight="1" outlineLevel="1" thickBot="1" x14ac:dyDescent="0.3">
      <c r="C90" s="36"/>
      <c r="D90" s="37"/>
      <c r="E90" s="38"/>
      <c r="F90" s="37"/>
      <c r="G90" s="39"/>
      <c r="H90" s="39"/>
      <c r="I90" s="40"/>
    </row>
    <row r="91" spans="3:10" ht="15.75" thickBot="1" x14ac:dyDescent="0.3"/>
    <row r="92" spans="3:10" ht="6" customHeight="1" outlineLevel="1" x14ac:dyDescent="0.25">
      <c r="C92" s="65"/>
      <c r="D92" s="66"/>
      <c r="E92" s="67"/>
      <c r="F92" s="66"/>
      <c r="G92" s="68"/>
      <c r="H92" s="68"/>
      <c r="I92" s="69"/>
    </row>
    <row r="93" spans="3:10" ht="15" customHeight="1" outlineLevel="1" x14ac:dyDescent="0.3">
      <c r="C93" s="70"/>
      <c r="D93" s="80" t="s">
        <v>126</v>
      </c>
      <c r="E93" s="22"/>
      <c r="F93" s="22"/>
      <c r="G93" s="22"/>
      <c r="H93" s="22"/>
      <c r="I93" s="71"/>
      <c r="J93" s="23"/>
    </row>
    <row r="94" spans="3:10" ht="6" customHeight="1" outlineLevel="2" x14ac:dyDescent="0.25">
      <c r="C94" s="34"/>
      <c r="D94" s="22"/>
      <c r="E94" s="23"/>
      <c r="F94" s="22"/>
      <c r="G94" s="24"/>
      <c r="H94" s="24"/>
      <c r="I94" s="35"/>
    </row>
    <row r="95" spans="3:10" ht="16.5" outlineLevel="2" x14ac:dyDescent="0.25">
      <c r="C95" s="72"/>
      <c r="D95" s="22"/>
      <c r="E95" s="125" t="s">
        <v>732</v>
      </c>
      <c r="F95" s="22" t="s">
        <v>991</v>
      </c>
      <c r="G95" s="24"/>
      <c r="H95" s="24"/>
      <c r="I95" s="73"/>
    </row>
    <row r="96" spans="3:10" outlineLevel="2" x14ac:dyDescent="0.25">
      <c r="C96" s="72"/>
      <c r="D96" s="22"/>
      <c r="E96" s="23"/>
      <c r="F96" s="144" t="s">
        <v>992</v>
      </c>
      <c r="G96" s="24"/>
      <c r="H96" s="24"/>
      <c r="I96" s="73"/>
    </row>
    <row r="97" spans="3:10" ht="6" customHeight="1" outlineLevel="2" x14ac:dyDescent="0.25">
      <c r="C97" s="72"/>
      <c r="D97" s="22"/>
      <c r="E97" s="23"/>
      <c r="F97" s="22"/>
      <c r="G97" s="24"/>
      <c r="H97" s="24"/>
      <c r="I97" s="73"/>
    </row>
    <row r="98" spans="3:10" ht="16.5" outlineLevel="2" x14ac:dyDescent="0.25">
      <c r="C98" s="72"/>
      <c r="D98" s="22"/>
      <c r="E98" s="125" t="s">
        <v>733</v>
      </c>
      <c r="F98" s="22" t="s">
        <v>899</v>
      </c>
      <c r="G98" s="24"/>
      <c r="H98" s="24"/>
      <c r="I98" s="73"/>
    </row>
    <row r="99" spans="3:10" outlineLevel="2" x14ac:dyDescent="0.25">
      <c r="C99" s="72"/>
      <c r="D99" s="22"/>
      <c r="E99" s="23"/>
      <c r="F99" s="143"/>
      <c r="G99" s="24"/>
      <c r="H99" s="24"/>
      <c r="I99" s="73"/>
    </row>
    <row r="100" spans="3:10" ht="6" customHeight="1" outlineLevel="2" x14ac:dyDescent="0.25">
      <c r="C100" s="72"/>
      <c r="D100" s="22"/>
      <c r="E100" s="23"/>
      <c r="F100" s="22"/>
      <c r="G100" s="24"/>
      <c r="H100" s="24"/>
      <c r="I100" s="73"/>
    </row>
    <row r="101" spans="3:10" ht="16.5" outlineLevel="2" x14ac:dyDescent="0.3">
      <c r="C101" s="72"/>
      <c r="D101" s="22"/>
      <c r="E101" s="80" t="s">
        <v>829</v>
      </c>
      <c r="F101" s="22"/>
      <c r="G101" s="22"/>
      <c r="H101" s="22"/>
      <c r="I101" s="73"/>
    </row>
    <row r="102" spans="3:10" outlineLevel="2" x14ac:dyDescent="0.25">
      <c r="C102" s="72"/>
      <c r="D102" s="74"/>
      <c r="E102" s="75"/>
      <c r="F102" s="41" t="s">
        <v>54</v>
      </c>
      <c r="G102" s="76"/>
      <c r="H102" s="76"/>
      <c r="I102" s="73"/>
    </row>
    <row r="103" spans="3:10" outlineLevel="2" x14ac:dyDescent="0.25">
      <c r="C103" s="72"/>
      <c r="D103" s="22"/>
      <c r="E103" s="22"/>
      <c r="F103" s="22"/>
      <c r="G103" s="22"/>
      <c r="H103" s="22"/>
      <c r="I103" s="73"/>
    </row>
    <row r="104" spans="3:10" outlineLevel="2" x14ac:dyDescent="0.25">
      <c r="C104" s="72"/>
      <c r="D104" s="22"/>
      <c r="E104" s="22"/>
      <c r="F104" s="22"/>
      <c r="G104" s="22"/>
      <c r="H104" s="22"/>
      <c r="I104" s="73"/>
    </row>
    <row r="105" spans="3:10" ht="6" customHeight="1" outlineLevel="1" thickBot="1" x14ac:dyDescent="0.3">
      <c r="C105" s="36"/>
      <c r="D105" s="37"/>
      <c r="E105" s="38"/>
      <c r="F105" s="37"/>
      <c r="G105" s="39"/>
      <c r="H105" s="39"/>
      <c r="I105" s="40"/>
    </row>
    <row r="106" spans="3:10" ht="15.75" thickBot="1" x14ac:dyDescent="0.3"/>
    <row r="107" spans="3:10" ht="6" customHeight="1" outlineLevel="1" x14ac:dyDescent="0.25">
      <c r="C107" s="65"/>
      <c r="D107" s="66"/>
      <c r="E107" s="67"/>
      <c r="F107" s="66"/>
      <c r="G107" s="68"/>
      <c r="H107" s="68"/>
      <c r="I107" s="69"/>
    </row>
    <row r="108" spans="3:10" ht="15" customHeight="1" outlineLevel="1" x14ac:dyDescent="0.3">
      <c r="C108" s="70"/>
      <c r="D108" s="80" t="s">
        <v>872</v>
      </c>
      <c r="E108" s="22"/>
      <c r="F108" s="22"/>
      <c r="G108" s="22"/>
      <c r="H108" s="22"/>
      <c r="I108" s="71"/>
      <c r="J108" s="23"/>
    </row>
    <row r="109" spans="3:10" ht="6" customHeight="1" outlineLevel="2" x14ac:dyDescent="0.25">
      <c r="C109" s="34"/>
      <c r="D109" s="22"/>
      <c r="E109" s="23"/>
      <c r="F109" s="22"/>
      <c r="G109" s="24"/>
      <c r="H109" s="24"/>
      <c r="I109" s="35"/>
    </row>
    <row r="110" spans="3:10" ht="16.5" outlineLevel="2" x14ac:dyDescent="0.25">
      <c r="C110" s="72"/>
      <c r="D110" s="22"/>
      <c r="E110" s="125" t="s">
        <v>732</v>
      </c>
      <c r="F110" s="22" t="s">
        <v>991</v>
      </c>
      <c r="G110" s="24"/>
      <c r="H110" s="24"/>
      <c r="I110" s="73"/>
    </row>
    <row r="111" spans="3:10" outlineLevel="2" x14ac:dyDescent="0.25">
      <c r="C111" s="72"/>
      <c r="D111" s="22"/>
      <c r="E111" s="23"/>
      <c r="F111" s="144" t="s">
        <v>992</v>
      </c>
      <c r="G111" s="24"/>
      <c r="H111" s="24"/>
      <c r="I111" s="73"/>
    </row>
    <row r="112" spans="3:10" ht="6" customHeight="1" outlineLevel="2" x14ac:dyDescent="0.25">
      <c r="C112" s="72"/>
      <c r="D112" s="22"/>
      <c r="E112" s="23"/>
      <c r="F112" s="22"/>
      <c r="G112" s="24"/>
      <c r="H112" s="24"/>
      <c r="I112" s="73"/>
    </row>
    <row r="113" spans="3:10" ht="16.5" outlineLevel="2" x14ac:dyDescent="0.25">
      <c r="C113" s="72"/>
      <c r="D113" s="22"/>
      <c r="E113" s="125" t="s">
        <v>733</v>
      </c>
      <c r="F113" s="22" t="s">
        <v>899</v>
      </c>
      <c r="G113" s="24"/>
      <c r="H113" s="24"/>
      <c r="I113" s="73"/>
    </row>
    <row r="114" spans="3:10" outlineLevel="2" x14ac:dyDescent="0.25">
      <c r="C114" s="72"/>
      <c r="D114" s="22"/>
      <c r="E114" s="23"/>
      <c r="F114" s="143"/>
      <c r="G114" s="24"/>
      <c r="H114" s="24"/>
      <c r="I114" s="73"/>
    </row>
    <row r="115" spans="3:10" ht="6" customHeight="1" outlineLevel="2" x14ac:dyDescent="0.25">
      <c r="C115" s="72"/>
      <c r="D115" s="22"/>
      <c r="E115" s="23"/>
      <c r="F115" s="22"/>
      <c r="G115" s="24"/>
      <c r="H115" s="24"/>
      <c r="I115" s="73"/>
    </row>
    <row r="116" spans="3:10" ht="16.5" outlineLevel="2" x14ac:dyDescent="0.3">
      <c r="C116" s="72"/>
      <c r="D116" s="22"/>
      <c r="E116" s="80" t="s">
        <v>829</v>
      </c>
      <c r="F116" s="22"/>
      <c r="G116" s="22"/>
      <c r="H116" s="22"/>
      <c r="I116" s="73"/>
    </row>
    <row r="117" spans="3:10" outlineLevel="2" x14ac:dyDescent="0.25">
      <c r="C117" s="72"/>
      <c r="D117" s="74"/>
      <c r="E117" s="75"/>
      <c r="F117" s="41" t="s">
        <v>54</v>
      </c>
      <c r="G117" s="76"/>
      <c r="H117" s="76"/>
      <c r="I117" s="73"/>
    </row>
    <row r="118" spans="3:10" outlineLevel="2" x14ac:dyDescent="0.25">
      <c r="C118" s="72"/>
      <c r="D118" s="22"/>
      <c r="E118" s="22"/>
      <c r="F118" s="22"/>
      <c r="G118" s="22"/>
      <c r="H118" s="22"/>
      <c r="I118" s="73"/>
    </row>
    <row r="119" spans="3:10" outlineLevel="2" x14ac:dyDescent="0.25">
      <c r="C119" s="72"/>
      <c r="D119" s="22"/>
      <c r="E119" s="22"/>
      <c r="F119" s="22"/>
      <c r="G119" s="22"/>
      <c r="H119" s="22"/>
      <c r="I119" s="73"/>
    </row>
    <row r="120" spans="3:10" ht="6" customHeight="1" outlineLevel="1" thickBot="1" x14ac:dyDescent="0.3">
      <c r="C120" s="36"/>
      <c r="D120" s="37"/>
      <c r="E120" s="38"/>
      <c r="F120" s="37"/>
      <c r="G120" s="39"/>
      <c r="H120" s="39"/>
      <c r="I120" s="40"/>
    </row>
    <row r="121" spans="3:10" ht="15.75" thickBot="1" x14ac:dyDescent="0.3"/>
    <row r="122" spans="3:10" ht="6" customHeight="1" outlineLevel="1" x14ac:dyDescent="0.25">
      <c r="C122" s="65"/>
      <c r="D122" s="66"/>
      <c r="E122" s="67"/>
      <c r="F122" s="66"/>
      <c r="G122" s="68"/>
      <c r="H122" s="68"/>
      <c r="I122" s="69"/>
    </row>
    <row r="123" spans="3:10" ht="15" customHeight="1" outlineLevel="1" x14ac:dyDescent="0.3">
      <c r="C123" s="70"/>
      <c r="D123" s="80" t="s">
        <v>897</v>
      </c>
      <c r="E123" s="22"/>
      <c r="F123" s="22"/>
      <c r="G123" s="22"/>
      <c r="H123" s="22"/>
      <c r="I123" s="71"/>
      <c r="J123" s="23"/>
    </row>
    <row r="124" spans="3:10" ht="6" customHeight="1" outlineLevel="2" x14ac:dyDescent="0.25">
      <c r="C124" s="34"/>
      <c r="D124" s="22"/>
      <c r="E124" s="23"/>
      <c r="F124" s="22"/>
      <c r="G124" s="24"/>
      <c r="H124" s="24"/>
      <c r="I124" s="35"/>
    </row>
    <row r="125" spans="3:10" ht="16.5" outlineLevel="2" x14ac:dyDescent="0.25">
      <c r="C125" s="72"/>
      <c r="D125" s="22"/>
      <c r="E125" s="125" t="s">
        <v>732</v>
      </c>
      <c r="F125" s="22" t="s">
        <v>991</v>
      </c>
      <c r="G125" s="24"/>
      <c r="H125" s="24"/>
      <c r="I125" s="73"/>
    </row>
    <row r="126" spans="3:10" outlineLevel="2" x14ac:dyDescent="0.25">
      <c r="C126" s="72"/>
      <c r="D126" s="22"/>
      <c r="E126" s="23"/>
      <c r="F126" s="144" t="s">
        <v>992</v>
      </c>
      <c r="G126" s="24"/>
      <c r="H126" s="24"/>
      <c r="I126" s="73"/>
    </row>
    <row r="127" spans="3:10" ht="6" customHeight="1" outlineLevel="2" x14ac:dyDescent="0.25">
      <c r="C127" s="72"/>
      <c r="D127" s="22"/>
      <c r="E127" s="23"/>
      <c r="F127" s="22"/>
      <c r="G127" s="24"/>
      <c r="H127" s="24"/>
      <c r="I127" s="73"/>
    </row>
    <row r="128" spans="3:10" ht="16.5" outlineLevel="2" x14ac:dyDescent="0.25">
      <c r="C128" s="72"/>
      <c r="D128" s="22"/>
      <c r="E128" s="125" t="s">
        <v>733</v>
      </c>
      <c r="F128" s="22" t="s">
        <v>899</v>
      </c>
      <c r="G128" s="24"/>
      <c r="H128" s="24"/>
      <c r="I128" s="73"/>
    </row>
    <row r="129" spans="3:11" outlineLevel="2" x14ac:dyDescent="0.25">
      <c r="C129" s="72"/>
      <c r="D129" s="22"/>
      <c r="E129" s="23"/>
      <c r="F129" s="143"/>
      <c r="G129" s="24"/>
      <c r="H129" s="24"/>
      <c r="I129" s="73"/>
    </row>
    <row r="130" spans="3:11" ht="6" customHeight="1" outlineLevel="2" x14ac:dyDescent="0.25">
      <c r="C130" s="72"/>
      <c r="D130" s="22"/>
      <c r="E130" s="23"/>
      <c r="F130" s="22"/>
      <c r="G130" s="24"/>
      <c r="H130" s="24"/>
      <c r="I130" s="73"/>
    </row>
    <row r="131" spans="3:11" ht="16.5" outlineLevel="2" x14ac:dyDescent="0.3">
      <c r="C131" s="72"/>
      <c r="D131" s="22"/>
      <c r="E131" s="80" t="s">
        <v>829</v>
      </c>
      <c r="F131" s="22"/>
      <c r="G131" s="22"/>
      <c r="H131" s="22"/>
      <c r="I131" s="73"/>
    </row>
    <row r="132" spans="3:11" outlineLevel="2" x14ac:dyDescent="0.25">
      <c r="C132" s="72"/>
      <c r="D132" s="74"/>
      <c r="E132" s="75"/>
      <c r="F132" s="41" t="s">
        <v>54</v>
      </c>
      <c r="G132" s="76"/>
      <c r="H132" s="76"/>
      <c r="I132" s="73"/>
    </row>
    <row r="133" spans="3:11" outlineLevel="2" x14ac:dyDescent="0.25">
      <c r="C133" s="72"/>
      <c r="D133" s="22"/>
      <c r="E133" s="22"/>
      <c r="F133" s="22"/>
      <c r="G133" s="22"/>
      <c r="H133" s="22"/>
      <c r="I133" s="73"/>
    </row>
    <row r="134" spans="3:11" outlineLevel="2" x14ac:dyDescent="0.25">
      <c r="C134" s="72"/>
      <c r="D134" s="22"/>
      <c r="E134" s="22"/>
      <c r="F134" s="22"/>
      <c r="G134" s="22"/>
      <c r="H134" s="22"/>
      <c r="I134" s="73"/>
    </row>
    <row r="135" spans="3:11" ht="6" customHeight="1" outlineLevel="1" thickBot="1" x14ac:dyDescent="0.3">
      <c r="C135" s="36"/>
      <c r="D135" s="37"/>
      <c r="E135" s="38"/>
      <c r="F135" s="37"/>
      <c r="G135" s="39"/>
      <c r="H135" s="39"/>
      <c r="I135" s="40"/>
    </row>
    <row r="136" spans="3:11" ht="15.75" thickBot="1" x14ac:dyDescent="0.3"/>
    <row r="137" spans="3:11" ht="16.5" outlineLevel="2" x14ac:dyDescent="0.3">
      <c r="C137" s="112"/>
      <c r="D137" s="90"/>
      <c r="E137" s="103"/>
      <c r="F137" s="103" t="s">
        <v>128</v>
      </c>
      <c r="G137" s="92"/>
      <c r="H137" s="93"/>
      <c r="I137" s="113"/>
      <c r="K137" s="21" t="s">
        <v>934</v>
      </c>
    </row>
    <row r="138" spans="3:11" ht="6" customHeight="1" outlineLevel="3" x14ac:dyDescent="0.25">
      <c r="C138" s="112"/>
      <c r="D138" s="94"/>
      <c r="E138" s="6"/>
      <c r="F138" s="7"/>
      <c r="G138" s="7"/>
      <c r="H138" s="95"/>
      <c r="I138" s="113"/>
    </row>
    <row r="139" spans="3:11" ht="16.5" outlineLevel="3" x14ac:dyDescent="0.3">
      <c r="C139" s="112"/>
      <c r="D139" s="94"/>
      <c r="E139" s="120" t="s">
        <v>1006</v>
      </c>
      <c r="F139" s="25" t="s">
        <v>127</v>
      </c>
      <c r="G139" s="8"/>
      <c r="H139" s="96"/>
      <c r="I139" s="113"/>
    </row>
    <row r="140" spans="3:11" outlineLevel="3" x14ac:dyDescent="0.25">
      <c r="C140" s="112"/>
      <c r="D140" s="94"/>
      <c r="E140" s="6"/>
      <c r="F140" s="143"/>
      <c r="G140" s="13"/>
      <c r="H140" s="95"/>
      <c r="I140" s="113"/>
    </row>
    <row r="141" spans="3:11" ht="6" customHeight="1" outlineLevel="3" x14ac:dyDescent="0.25">
      <c r="C141" s="112"/>
      <c r="D141" s="94"/>
      <c r="E141" s="6"/>
      <c r="F141" s="22"/>
      <c r="G141" s="12"/>
      <c r="H141" s="95"/>
      <c r="I141" s="113"/>
    </row>
    <row r="142" spans="3:11" ht="16.5" outlineLevel="3" x14ac:dyDescent="0.3">
      <c r="C142" s="112"/>
      <c r="D142" s="94"/>
      <c r="E142" s="120" t="s">
        <v>1007</v>
      </c>
      <c r="F142" s="25" t="s">
        <v>103</v>
      </c>
      <c r="G142" s="13"/>
      <c r="H142" s="95"/>
      <c r="I142" s="113"/>
    </row>
    <row r="143" spans="3:11" outlineLevel="3" x14ac:dyDescent="0.25">
      <c r="C143" s="112"/>
      <c r="D143" s="94"/>
      <c r="E143" s="6"/>
      <c r="F143" s="144" t="s">
        <v>731</v>
      </c>
      <c r="G143" s="11"/>
      <c r="H143" s="95"/>
      <c r="I143" s="113"/>
    </row>
    <row r="144" spans="3:11" ht="6" customHeight="1" outlineLevel="3" x14ac:dyDescent="0.25">
      <c r="C144" s="112"/>
      <c r="D144" s="94"/>
      <c r="E144" s="6"/>
      <c r="F144" s="22"/>
      <c r="G144" s="12"/>
      <c r="H144" s="95"/>
      <c r="I144" s="113"/>
    </row>
    <row r="145" spans="3:11" ht="16.5" outlineLevel="3" x14ac:dyDescent="0.3">
      <c r="C145" s="112"/>
      <c r="D145" s="94"/>
      <c r="E145" s="120" t="s">
        <v>1008</v>
      </c>
      <c r="F145" s="25" t="s">
        <v>1027</v>
      </c>
      <c r="G145" s="13"/>
      <c r="H145" s="95"/>
      <c r="I145" s="113"/>
    </row>
    <row r="146" spans="3:11" outlineLevel="3" x14ac:dyDescent="0.25">
      <c r="C146" s="112"/>
      <c r="D146" s="94"/>
      <c r="E146" s="6"/>
      <c r="F146" s="144" t="s">
        <v>56</v>
      </c>
      <c r="G146" s="11"/>
      <c r="H146" s="95"/>
      <c r="I146" s="113"/>
    </row>
    <row r="147" spans="3:11" ht="6" customHeight="1" outlineLevel="3" x14ac:dyDescent="0.25">
      <c r="C147" s="112"/>
      <c r="D147" s="94"/>
      <c r="E147" s="6"/>
      <c r="F147" s="22"/>
      <c r="G147" s="12"/>
      <c r="H147" s="95"/>
      <c r="I147" s="113"/>
    </row>
    <row r="148" spans="3:11" ht="16.5" outlineLevel="3" x14ac:dyDescent="0.25">
      <c r="C148" s="112"/>
      <c r="D148" s="94"/>
      <c r="E148" s="189" t="s">
        <v>1012</v>
      </c>
      <c r="F148" s="41" t="s">
        <v>104</v>
      </c>
      <c r="G148" s="76"/>
      <c r="H148" s="95"/>
      <c r="I148" s="113"/>
    </row>
    <row r="149" spans="3:11" outlineLevel="3" x14ac:dyDescent="0.25">
      <c r="C149" s="112"/>
      <c r="D149" s="94"/>
      <c r="E149" s="6"/>
      <c r="F149" s="25"/>
      <c r="G149" s="13"/>
      <c r="H149" s="95"/>
      <c r="I149" s="113"/>
    </row>
    <row r="150" spans="3:11" outlineLevel="3" x14ac:dyDescent="0.25">
      <c r="C150" s="112"/>
      <c r="D150" s="94"/>
      <c r="E150" s="6"/>
      <c r="F150" s="22"/>
      <c r="G150" s="12"/>
      <c r="H150" s="95"/>
      <c r="I150" s="113"/>
    </row>
    <row r="151" spans="3:11" ht="6" customHeight="1" outlineLevel="3" x14ac:dyDescent="0.25">
      <c r="C151" s="112"/>
      <c r="D151" s="94"/>
      <c r="E151" s="6"/>
      <c r="F151" s="22"/>
      <c r="G151" s="12"/>
      <c r="H151" s="95"/>
      <c r="I151" s="113"/>
    </row>
    <row r="152" spans="3:11" ht="16.5" outlineLevel="3" x14ac:dyDescent="0.25">
      <c r="C152" s="112"/>
      <c r="D152" s="94"/>
      <c r="E152" s="189" t="s">
        <v>1013</v>
      </c>
      <c r="F152" s="41" t="s">
        <v>57</v>
      </c>
      <c r="G152" s="76"/>
      <c r="H152" s="97"/>
      <c r="I152" s="113"/>
    </row>
    <row r="153" spans="3:11" outlineLevel="3" x14ac:dyDescent="0.25">
      <c r="C153" s="112"/>
      <c r="D153" s="94"/>
      <c r="E153" s="6"/>
      <c r="F153" s="14"/>
      <c r="G153" s="14"/>
      <c r="H153" s="97"/>
      <c r="I153" s="113"/>
    </row>
    <row r="154" spans="3:11" outlineLevel="3" x14ac:dyDescent="0.25">
      <c r="C154" s="112"/>
      <c r="D154" s="94"/>
      <c r="E154" s="6"/>
      <c r="F154" s="7"/>
      <c r="G154" s="7"/>
      <c r="H154" s="95"/>
      <c r="I154" s="113"/>
    </row>
    <row r="155" spans="3:11" ht="6" customHeight="1" outlineLevel="2" thickBot="1" x14ac:dyDescent="0.3">
      <c r="C155" s="112"/>
      <c r="D155" s="98"/>
      <c r="E155" s="99"/>
      <c r="F155" s="100"/>
      <c r="G155" s="100"/>
      <c r="H155" s="101"/>
      <c r="I155" s="113"/>
    </row>
    <row r="156" spans="3:11" ht="15.75" thickBot="1" x14ac:dyDescent="0.3"/>
    <row r="157" spans="3:11" ht="16.5" outlineLevel="2" x14ac:dyDescent="0.3">
      <c r="C157" s="112"/>
      <c r="D157" s="90"/>
      <c r="E157" s="103"/>
      <c r="F157" s="103" t="s">
        <v>128</v>
      </c>
      <c r="G157" s="92"/>
      <c r="H157" s="93"/>
      <c r="I157" s="113"/>
      <c r="K157" s="21" t="s">
        <v>935</v>
      </c>
    </row>
    <row r="158" spans="3:11" ht="6" customHeight="1" outlineLevel="3" x14ac:dyDescent="0.25">
      <c r="C158" s="112"/>
      <c r="D158" s="94"/>
      <c r="E158" s="6"/>
      <c r="F158" s="7"/>
      <c r="G158" s="7"/>
      <c r="H158" s="95"/>
      <c r="I158" s="113"/>
    </row>
    <row r="159" spans="3:11" ht="16.5" outlineLevel="3" x14ac:dyDescent="0.3">
      <c r="C159" s="112"/>
      <c r="D159" s="94"/>
      <c r="E159" s="120" t="s">
        <v>1006</v>
      </c>
      <c r="F159" s="25" t="s">
        <v>127</v>
      </c>
      <c r="G159" s="8"/>
      <c r="H159" s="96"/>
      <c r="I159" s="113"/>
    </row>
    <row r="160" spans="3:11" outlineLevel="3" x14ac:dyDescent="0.25">
      <c r="C160" s="112"/>
      <c r="D160" s="94"/>
      <c r="E160" s="6"/>
      <c r="F160" s="143"/>
      <c r="G160" s="13"/>
      <c r="H160" s="95"/>
      <c r="I160" s="113"/>
    </row>
    <row r="161" spans="3:9" ht="6" customHeight="1" outlineLevel="3" x14ac:dyDescent="0.25">
      <c r="C161" s="112"/>
      <c r="D161" s="94"/>
      <c r="E161" s="6"/>
      <c r="F161" s="22"/>
      <c r="G161" s="12"/>
      <c r="H161" s="95"/>
      <c r="I161" s="113"/>
    </row>
    <row r="162" spans="3:9" ht="16.5" outlineLevel="3" x14ac:dyDescent="0.3">
      <c r="C162" s="112"/>
      <c r="D162" s="94"/>
      <c r="E162" s="120" t="s">
        <v>1007</v>
      </c>
      <c r="F162" s="25" t="s">
        <v>103</v>
      </c>
      <c r="G162" s="13"/>
      <c r="H162" s="95"/>
      <c r="I162" s="113"/>
    </row>
    <row r="163" spans="3:9" outlineLevel="3" x14ac:dyDescent="0.25">
      <c r="C163" s="112"/>
      <c r="D163" s="94"/>
      <c r="E163" s="6"/>
      <c r="F163" s="144" t="s">
        <v>731</v>
      </c>
      <c r="G163" s="11"/>
      <c r="H163" s="95"/>
      <c r="I163" s="113"/>
    </row>
    <row r="164" spans="3:9" ht="6" customHeight="1" outlineLevel="3" x14ac:dyDescent="0.25">
      <c r="C164" s="112"/>
      <c r="D164" s="94"/>
      <c r="E164" s="6"/>
      <c r="F164" s="22"/>
      <c r="G164" s="12"/>
      <c r="H164" s="95"/>
      <c r="I164" s="113"/>
    </row>
    <row r="165" spans="3:9" ht="16.5" outlineLevel="3" x14ac:dyDescent="0.3">
      <c r="C165" s="112"/>
      <c r="D165" s="94"/>
      <c r="E165" s="120" t="s">
        <v>1008</v>
      </c>
      <c r="F165" s="25" t="s">
        <v>1027</v>
      </c>
      <c r="G165" s="13"/>
      <c r="H165" s="95"/>
      <c r="I165" s="113"/>
    </row>
    <row r="166" spans="3:9" outlineLevel="3" x14ac:dyDescent="0.25">
      <c r="C166" s="112"/>
      <c r="D166" s="94"/>
      <c r="E166" s="6"/>
      <c r="F166" s="144" t="s">
        <v>56</v>
      </c>
      <c r="G166" s="11"/>
      <c r="H166" s="95"/>
      <c r="I166" s="113"/>
    </row>
    <row r="167" spans="3:9" ht="6" customHeight="1" outlineLevel="3" x14ac:dyDescent="0.25">
      <c r="C167" s="112"/>
      <c r="D167" s="94"/>
      <c r="E167" s="6"/>
      <c r="F167" s="22"/>
      <c r="G167" s="12"/>
      <c r="H167" s="95"/>
      <c r="I167" s="113"/>
    </row>
    <row r="168" spans="3:9" ht="16.5" outlineLevel="3" x14ac:dyDescent="0.25">
      <c r="C168" s="112"/>
      <c r="D168" s="94"/>
      <c r="E168" s="189" t="s">
        <v>1012</v>
      </c>
      <c r="F168" s="41" t="s">
        <v>104</v>
      </c>
      <c r="G168" s="76"/>
      <c r="H168" s="95"/>
      <c r="I168" s="113"/>
    </row>
    <row r="169" spans="3:9" outlineLevel="3" x14ac:dyDescent="0.25">
      <c r="C169" s="112"/>
      <c r="D169" s="94"/>
      <c r="E169" s="6"/>
      <c r="F169" s="25"/>
      <c r="G169" s="13"/>
      <c r="H169" s="95"/>
      <c r="I169" s="113"/>
    </row>
    <row r="170" spans="3:9" outlineLevel="3" x14ac:dyDescent="0.25">
      <c r="C170" s="112"/>
      <c r="D170" s="94"/>
      <c r="E170" s="6"/>
      <c r="F170" s="22"/>
      <c r="G170" s="12"/>
      <c r="H170" s="95"/>
      <c r="I170" s="113"/>
    </row>
    <row r="171" spans="3:9" ht="6" customHeight="1" outlineLevel="3" x14ac:dyDescent="0.25">
      <c r="C171" s="112"/>
      <c r="D171" s="94"/>
      <c r="E171" s="6"/>
      <c r="F171" s="22"/>
      <c r="G171" s="12"/>
      <c r="H171" s="95"/>
      <c r="I171" s="113"/>
    </row>
    <row r="172" spans="3:9" ht="16.5" outlineLevel="3" x14ac:dyDescent="0.25">
      <c r="C172" s="112"/>
      <c r="D172" s="94"/>
      <c r="E172" s="189" t="s">
        <v>1013</v>
      </c>
      <c r="F172" s="41" t="s">
        <v>57</v>
      </c>
      <c r="G172" s="76"/>
      <c r="H172" s="97"/>
      <c r="I172" s="113"/>
    </row>
    <row r="173" spans="3:9" outlineLevel="3" x14ac:dyDescent="0.25">
      <c r="C173" s="112"/>
      <c r="D173" s="94"/>
      <c r="E173" s="6"/>
      <c r="F173" s="14"/>
      <c r="G173" s="14"/>
      <c r="H173" s="97"/>
      <c r="I173" s="113"/>
    </row>
    <row r="174" spans="3:9" outlineLevel="3" x14ac:dyDescent="0.25">
      <c r="C174" s="112"/>
      <c r="D174" s="94"/>
      <c r="E174" s="6"/>
      <c r="F174" s="7"/>
      <c r="G174" s="7"/>
      <c r="H174" s="95"/>
      <c r="I174" s="113"/>
    </row>
    <row r="175" spans="3:9" ht="6" customHeight="1" outlineLevel="2" thickBot="1" x14ac:dyDescent="0.3">
      <c r="C175" s="112"/>
      <c r="D175" s="98"/>
      <c r="E175" s="99"/>
      <c r="F175" s="100"/>
      <c r="G175" s="100"/>
      <c r="H175" s="101"/>
      <c r="I175" s="113"/>
    </row>
    <row r="176" spans="3:9" ht="15.75" thickBot="1" x14ac:dyDescent="0.3"/>
    <row r="177" spans="3:11" ht="16.5" outlineLevel="2" x14ac:dyDescent="0.3">
      <c r="C177" s="112"/>
      <c r="D177" s="90"/>
      <c r="E177" s="103"/>
      <c r="F177" s="103" t="s">
        <v>128</v>
      </c>
      <c r="G177" s="92"/>
      <c r="H177" s="93"/>
      <c r="I177" s="113"/>
      <c r="K177" s="21" t="s">
        <v>936</v>
      </c>
    </row>
    <row r="178" spans="3:11" ht="6" customHeight="1" outlineLevel="3" x14ac:dyDescent="0.25">
      <c r="C178" s="112"/>
      <c r="D178" s="94"/>
      <c r="E178" s="6"/>
      <c r="F178" s="7"/>
      <c r="G178" s="7"/>
      <c r="H178" s="95"/>
      <c r="I178" s="113"/>
    </row>
    <row r="179" spans="3:11" ht="16.5" outlineLevel="3" x14ac:dyDescent="0.3">
      <c r="C179" s="112"/>
      <c r="D179" s="94"/>
      <c r="E179" s="120" t="s">
        <v>1006</v>
      </c>
      <c r="F179" s="25" t="s">
        <v>127</v>
      </c>
      <c r="G179" s="8"/>
      <c r="H179" s="96"/>
      <c r="I179" s="113"/>
    </row>
    <row r="180" spans="3:11" outlineLevel="3" x14ac:dyDescent="0.25">
      <c r="C180" s="112"/>
      <c r="D180" s="94"/>
      <c r="E180" s="6"/>
      <c r="F180" s="143"/>
      <c r="G180" s="13"/>
      <c r="H180" s="95"/>
      <c r="I180" s="113"/>
    </row>
    <row r="181" spans="3:11" ht="6" customHeight="1" outlineLevel="3" x14ac:dyDescent="0.25">
      <c r="C181" s="112"/>
      <c r="D181" s="94"/>
      <c r="E181" s="6"/>
      <c r="F181" s="22"/>
      <c r="G181" s="12"/>
      <c r="H181" s="95"/>
      <c r="I181" s="113"/>
    </row>
    <row r="182" spans="3:11" ht="16.5" outlineLevel="3" x14ac:dyDescent="0.3">
      <c r="C182" s="112"/>
      <c r="D182" s="94"/>
      <c r="E182" s="120" t="s">
        <v>1007</v>
      </c>
      <c r="F182" s="25" t="s">
        <v>103</v>
      </c>
      <c r="G182" s="13"/>
      <c r="H182" s="95"/>
      <c r="I182" s="113"/>
    </row>
    <row r="183" spans="3:11" outlineLevel="3" x14ac:dyDescent="0.25">
      <c r="C183" s="112"/>
      <c r="D183" s="94"/>
      <c r="E183" s="6"/>
      <c r="F183" s="144" t="s">
        <v>731</v>
      </c>
      <c r="G183" s="11"/>
      <c r="H183" s="95"/>
      <c r="I183" s="113"/>
    </row>
    <row r="184" spans="3:11" ht="6" customHeight="1" outlineLevel="3" x14ac:dyDescent="0.25">
      <c r="C184" s="112"/>
      <c r="D184" s="94"/>
      <c r="E184" s="6"/>
      <c r="F184" s="22"/>
      <c r="G184" s="12"/>
      <c r="H184" s="95"/>
      <c r="I184" s="113"/>
    </row>
    <row r="185" spans="3:11" ht="16.5" outlineLevel="3" x14ac:dyDescent="0.3">
      <c r="C185" s="112"/>
      <c r="D185" s="94"/>
      <c r="E185" s="120" t="s">
        <v>1008</v>
      </c>
      <c r="F185" s="25" t="s">
        <v>1027</v>
      </c>
      <c r="G185" s="13"/>
      <c r="H185" s="95"/>
      <c r="I185" s="113"/>
    </row>
    <row r="186" spans="3:11" outlineLevel="3" x14ac:dyDescent="0.25">
      <c r="C186" s="112"/>
      <c r="D186" s="94"/>
      <c r="E186" s="6"/>
      <c r="F186" s="144" t="s">
        <v>56</v>
      </c>
      <c r="G186" s="11"/>
      <c r="H186" s="95"/>
      <c r="I186" s="113"/>
    </row>
    <row r="187" spans="3:11" ht="6" customHeight="1" outlineLevel="3" x14ac:dyDescent="0.25">
      <c r="C187" s="112"/>
      <c r="D187" s="94"/>
      <c r="E187" s="6"/>
      <c r="F187" s="22"/>
      <c r="G187" s="12"/>
      <c r="H187" s="95"/>
      <c r="I187" s="113"/>
    </row>
    <row r="188" spans="3:11" ht="16.5" outlineLevel="3" x14ac:dyDescent="0.25">
      <c r="C188" s="112"/>
      <c r="D188" s="94"/>
      <c r="E188" s="189" t="s">
        <v>1012</v>
      </c>
      <c r="F188" s="41" t="s">
        <v>104</v>
      </c>
      <c r="G188" s="76"/>
      <c r="H188" s="95"/>
      <c r="I188" s="113"/>
    </row>
    <row r="189" spans="3:11" outlineLevel="3" x14ac:dyDescent="0.25">
      <c r="C189" s="112"/>
      <c r="D189" s="94"/>
      <c r="E189" s="6"/>
      <c r="F189" s="25"/>
      <c r="G189" s="13"/>
      <c r="H189" s="95"/>
      <c r="I189" s="113"/>
    </row>
    <row r="190" spans="3:11" outlineLevel="3" x14ac:dyDescent="0.25">
      <c r="C190" s="112"/>
      <c r="D190" s="94"/>
      <c r="E190" s="6"/>
      <c r="F190" s="22"/>
      <c r="G190" s="12"/>
      <c r="H190" s="95"/>
      <c r="I190" s="113"/>
    </row>
    <row r="191" spans="3:11" ht="6" customHeight="1" outlineLevel="3" x14ac:dyDescent="0.25">
      <c r="C191" s="112"/>
      <c r="D191" s="94"/>
      <c r="E191" s="6"/>
      <c r="F191" s="22"/>
      <c r="G191" s="12"/>
      <c r="H191" s="95"/>
      <c r="I191" s="113"/>
    </row>
    <row r="192" spans="3:11" ht="16.5" outlineLevel="3" x14ac:dyDescent="0.25">
      <c r="C192" s="112"/>
      <c r="D192" s="94"/>
      <c r="E192" s="189" t="s">
        <v>1013</v>
      </c>
      <c r="F192" s="41" t="s">
        <v>57</v>
      </c>
      <c r="G192" s="76"/>
      <c r="H192" s="97"/>
      <c r="I192" s="113"/>
    </row>
    <row r="193" spans="3:11" outlineLevel="3" x14ac:dyDescent="0.25">
      <c r="C193" s="112"/>
      <c r="D193" s="94"/>
      <c r="E193" s="6"/>
      <c r="F193" s="14"/>
      <c r="G193" s="14"/>
      <c r="H193" s="97"/>
      <c r="I193" s="113"/>
    </row>
    <row r="194" spans="3:11" outlineLevel="3" x14ac:dyDescent="0.25">
      <c r="C194" s="112"/>
      <c r="D194" s="94"/>
      <c r="E194" s="6"/>
      <c r="F194" s="7"/>
      <c r="G194" s="7"/>
      <c r="H194" s="95"/>
      <c r="I194" s="113"/>
    </row>
    <row r="195" spans="3:11" ht="6" customHeight="1" outlineLevel="2" thickBot="1" x14ac:dyDescent="0.3">
      <c r="C195" s="112"/>
      <c r="D195" s="98"/>
      <c r="E195" s="99"/>
      <c r="F195" s="100"/>
      <c r="G195" s="100"/>
      <c r="H195" s="101"/>
      <c r="I195" s="113"/>
    </row>
    <row r="196" spans="3:11" ht="15.75" thickBot="1" x14ac:dyDescent="0.3"/>
    <row r="197" spans="3:11" ht="16.5" outlineLevel="2" x14ac:dyDescent="0.3">
      <c r="C197" s="112"/>
      <c r="D197" s="90"/>
      <c r="E197" s="103"/>
      <c r="F197" s="103" t="s">
        <v>128</v>
      </c>
      <c r="G197" s="92"/>
      <c r="H197" s="93"/>
      <c r="I197" s="113"/>
      <c r="K197" s="21" t="s">
        <v>937</v>
      </c>
    </row>
    <row r="198" spans="3:11" ht="6" customHeight="1" outlineLevel="3" x14ac:dyDescent="0.25">
      <c r="C198" s="112"/>
      <c r="D198" s="94"/>
      <c r="E198" s="6"/>
      <c r="F198" s="7"/>
      <c r="G198" s="7"/>
      <c r="H198" s="95"/>
      <c r="I198" s="113"/>
    </row>
    <row r="199" spans="3:11" ht="16.5" outlineLevel="3" x14ac:dyDescent="0.3">
      <c r="C199" s="112"/>
      <c r="D199" s="94"/>
      <c r="E199" s="120" t="s">
        <v>1006</v>
      </c>
      <c r="F199" s="25" t="s">
        <v>127</v>
      </c>
      <c r="G199" s="8"/>
      <c r="H199" s="96"/>
      <c r="I199" s="113"/>
    </row>
    <row r="200" spans="3:11" outlineLevel="3" x14ac:dyDescent="0.25">
      <c r="C200" s="112"/>
      <c r="D200" s="94"/>
      <c r="E200" s="6"/>
      <c r="F200" s="143"/>
      <c r="G200" s="13"/>
      <c r="H200" s="95"/>
      <c r="I200" s="113"/>
    </row>
    <row r="201" spans="3:11" ht="6" customHeight="1" outlineLevel="3" x14ac:dyDescent="0.25">
      <c r="C201" s="112"/>
      <c r="D201" s="94"/>
      <c r="E201" s="6"/>
      <c r="F201" s="22"/>
      <c r="G201" s="12"/>
      <c r="H201" s="95"/>
      <c r="I201" s="113"/>
    </row>
    <row r="202" spans="3:11" ht="16.5" outlineLevel="3" x14ac:dyDescent="0.3">
      <c r="C202" s="112"/>
      <c r="D202" s="94"/>
      <c r="E202" s="120" t="s">
        <v>1007</v>
      </c>
      <c r="F202" s="25" t="s">
        <v>103</v>
      </c>
      <c r="G202" s="13"/>
      <c r="H202" s="95"/>
      <c r="I202" s="113"/>
    </row>
    <row r="203" spans="3:11" outlineLevel="3" x14ac:dyDescent="0.25">
      <c r="C203" s="112"/>
      <c r="D203" s="94"/>
      <c r="E203" s="6"/>
      <c r="F203" s="144" t="s">
        <v>731</v>
      </c>
      <c r="G203" s="11"/>
      <c r="H203" s="95"/>
      <c r="I203" s="113"/>
    </row>
    <row r="204" spans="3:11" ht="6" customHeight="1" outlineLevel="3" x14ac:dyDescent="0.25">
      <c r="C204" s="112"/>
      <c r="D204" s="94"/>
      <c r="E204" s="6"/>
      <c r="F204" s="22"/>
      <c r="G204" s="12"/>
      <c r="H204" s="95"/>
      <c r="I204" s="113"/>
    </row>
    <row r="205" spans="3:11" ht="16.5" outlineLevel="3" x14ac:dyDescent="0.3">
      <c r="C205" s="112"/>
      <c r="D205" s="94"/>
      <c r="E205" s="120" t="s">
        <v>1008</v>
      </c>
      <c r="F205" s="25" t="s">
        <v>1027</v>
      </c>
      <c r="G205" s="13"/>
      <c r="H205" s="95"/>
      <c r="I205" s="113"/>
    </row>
    <row r="206" spans="3:11" outlineLevel="3" x14ac:dyDescent="0.25">
      <c r="C206" s="112"/>
      <c r="D206" s="94"/>
      <c r="E206" s="6"/>
      <c r="F206" s="144" t="s">
        <v>56</v>
      </c>
      <c r="G206" s="11"/>
      <c r="H206" s="95"/>
      <c r="I206" s="113"/>
    </row>
    <row r="207" spans="3:11" ht="6" customHeight="1" outlineLevel="3" x14ac:dyDescent="0.25">
      <c r="C207" s="112"/>
      <c r="D207" s="94"/>
      <c r="E207" s="6"/>
      <c r="F207" s="22"/>
      <c r="G207" s="12"/>
      <c r="H207" s="95"/>
      <c r="I207" s="113"/>
    </row>
    <row r="208" spans="3:11" ht="16.5" outlineLevel="3" x14ac:dyDescent="0.25">
      <c r="C208" s="112"/>
      <c r="D208" s="94"/>
      <c r="E208" s="189" t="s">
        <v>1012</v>
      </c>
      <c r="F208" s="41" t="s">
        <v>104</v>
      </c>
      <c r="G208" s="76"/>
      <c r="H208" s="95"/>
      <c r="I208" s="113"/>
    </row>
    <row r="209" spans="3:9" outlineLevel="3" x14ac:dyDescent="0.25">
      <c r="C209" s="112"/>
      <c r="D209" s="94"/>
      <c r="E209" s="6"/>
      <c r="F209" s="25"/>
      <c r="G209" s="13"/>
      <c r="H209" s="95"/>
      <c r="I209" s="113"/>
    </row>
    <row r="210" spans="3:9" outlineLevel="3" x14ac:dyDescent="0.25">
      <c r="C210" s="112"/>
      <c r="D210" s="94"/>
      <c r="E210" s="6"/>
      <c r="F210" s="22"/>
      <c r="G210" s="12"/>
      <c r="H210" s="95"/>
      <c r="I210" s="113"/>
    </row>
    <row r="211" spans="3:9" ht="6" customHeight="1" outlineLevel="3" x14ac:dyDescent="0.25">
      <c r="C211" s="112"/>
      <c r="D211" s="94"/>
      <c r="E211" s="6"/>
      <c r="F211" s="22"/>
      <c r="G211" s="12"/>
      <c r="H211" s="95"/>
      <c r="I211" s="113"/>
    </row>
    <row r="212" spans="3:9" ht="16.5" outlineLevel="3" x14ac:dyDescent="0.25">
      <c r="C212" s="112"/>
      <c r="D212" s="94"/>
      <c r="E212" s="189" t="s">
        <v>1013</v>
      </c>
      <c r="F212" s="41" t="s">
        <v>57</v>
      </c>
      <c r="G212" s="76"/>
      <c r="H212" s="97"/>
      <c r="I212" s="113"/>
    </row>
    <row r="213" spans="3:9" outlineLevel="3" x14ac:dyDescent="0.25">
      <c r="C213" s="112"/>
      <c r="D213" s="94"/>
      <c r="E213" s="6"/>
      <c r="F213" s="14"/>
      <c r="G213" s="14"/>
      <c r="H213" s="97"/>
      <c r="I213" s="113"/>
    </row>
    <row r="214" spans="3:9" outlineLevel="3" x14ac:dyDescent="0.25">
      <c r="C214" s="112"/>
      <c r="D214" s="94"/>
      <c r="E214" s="6"/>
      <c r="F214" s="7"/>
      <c r="G214" s="7"/>
      <c r="H214" s="95"/>
      <c r="I214" s="113"/>
    </row>
    <row r="215" spans="3:9" ht="6" customHeight="1" outlineLevel="2" thickBot="1" x14ac:dyDescent="0.3">
      <c r="C215" s="112"/>
      <c r="D215" s="98"/>
      <c r="E215" s="99"/>
      <c r="F215" s="100"/>
      <c r="G215" s="100"/>
      <c r="H215" s="101"/>
      <c r="I215" s="113"/>
    </row>
    <row r="216" spans="3:9" ht="15.75" thickBot="1" x14ac:dyDescent="0.3"/>
    <row r="217" spans="3:9" ht="16.5" outlineLevel="3" x14ac:dyDescent="0.3">
      <c r="C217" s="113"/>
      <c r="D217" s="114"/>
      <c r="E217" s="140" t="s">
        <v>1014</v>
      </c>
      <c r="F217" s="103" t="s">
        <v>129</v>
      </c>
      <c r="G217" s="102"/>
      <c r="H217" s="106"/>
      <c r="I217" s="113"/>
    </row>
    <row r="218" spans="3:9" ht="6" customHeight="1" outlineLevel="4" x14ac:dyDescent="0.25">
      <c r="C218" s="113"/>
      <c r="D218" s="114"/>
      <c r="E218" s="83"/>
      <c r="F218" s="8"/>
      <c r="G218" s="85"/>
      <c r="H218" s="106"/>
      <c r="I218" s="113"/>
    </row>
    <row r="219" spans="3:9" ht="16.5" outlineLevel="4" x14ac:dyDescent="0.3">
      <c r="C219" s="113"/>
      <c r="D219" s="114"/>
      <c r="E219" s="141" t="s">
        <v>1015</v>
      </c>
      <c r="F219" s="25" t="s">
        <v>105</v>
      </c>
      <c r="G219" s="85"/>
      <c r="H219" s="106"/>
      <c r="I219" s="113"/>
    </row>
    <row r="220" spans="3:9" outlineLevel="4" x14ac:dyDescent="0.25">
      <c r="C220" s="113"/>
      <c r="D220" s="114"/>
      <c r="E220" s="83"/>
      <c r="F220" s="144" t="s">
        <v>106</v>
      </c>
      <c r="G220" s="86"/>
      <c r="H220" s="106"/>
      <c r="I220" s="113"/>
    </row>
    <row r="221" spans="3:9" ht="6" customHeight="1" outlineLevel="4" x14ac:dyDescent="0.25">
      <c r="C221" s="113"/>
      <c r="D221" s="114"/>
      <c r="E221" s="83"/>
      <c r="F221" s="7"/>
      <c r="G221" s="84"/>
      <c r="H221" s="106"/>
      <c r="I221" s="113"/>
    </row>
    <row r="222" spans="3:9" ht="30.75" outlineLevel="4" x14ac:dyDescent="0.3">
      <c r="C222" s="113"/>
      <c r="D222" s="114"/>
      <c r="E222" s="141" t="s">
        <v>1016</v>
      </c>
      <c r="F222" s="25" t="s">
        <v>778</v>
      </c>
      <c r="G222" s="85"/>
      <c r="H222" s="107"/>
      <c r="I222" s="113"/>
    </row>
    <row r="223" spans="3:9" outlineLevel="4" x14ac:dyDescent="0.25">
      <c r="C223" s="113"/>
      <c r="D223" s="114"/>
      <c r="E223" s="83"/>
      <c r="F223" s="143"/>
      <c r="G223" s="85"/>
      <c r="H223" s="106"/>
      <c r="I223" s="113"/>
    </row>
    <row r="224" spans="3:9" ht="6" customHeight="1" outlineLevel="4" x14ac:dyDescent="0.25">
      <c r="C224" s="113"/>
      <c r="D224" s="114"/>
      <c r="E224" s="83"/>
      <c r="F224" s="7"/>
      <c r="G224" s="84"/>
      <c r="H224" s="108"/>
      <c r="I224" s="113"/>
    </row>
    <row r="225" spans="3:9" ht="16.5" outlineLevel="4" x14ac:dyDescent="0.3">
      <c r="C225" s="113"/>
      <c r="D225" s="114"/>
      <c r="E225" s="141" t="s">
        <v>1017</v>
      </c>
      <c r="F225" s="25" t="s">
        <v>1028</v>
      </c>
      <c r="G225" s="85"/>
      <c r="H225" s="108"/>
      <c r="I225" s="113"/>
    </row>
    <row r="226" spans="3:9" outlineLevel="4" x14ac:dyDescent="0.25">
      <c r="C226" s="113"/>
      <c r="D226" s="114"/>
      <c r="E226" s="83"/>
      <c r="F226" s="144" t="s">
        <v>56</v>
      </c>
      <c r="G226" s="86"/>
      <c r="H226" s="108"/>
      <c r="I226" s="113"/>
    </row>
    <row r="227" spans="3:9" ht="6" customHeight="1" outlineLevel="3" thickBot="1" x14ac:dyDescent="0.3">
      <c r="C227" s="113"/>
      <c r="D227" s="114"/>
      <c r="E227" s="88"/>
      <c r="F227" s="62"/>
      <c r="G227" s="89"/>
      <c r="H227" s="106"/>
      <c r="I227" s="113"/>
    </row>
    <row r="228" spans="3:9" ht="15.75" thickBot="1" x14ac:dyDescent="0.3"/>
    <row r="229" spans="3:9" ht="16.5" outlineLevel="3" x14ac:dyDescent="0.3">
      <c r="C229" s="113"/>
      <c r="D229" s="114"/>
      <c r="E229" s="81"/>
      <c r="F229" s="104" t="s">
        <v>122</v>
      </c>
      <c r="G229" s="105"/>
      <c r="H229" s="109"/>
      <c r="I229" s="113"/>
    </row>
    <row r="230" spans="3:9" ht="6" customHeight="1" outlineLevel="4" x14ac:dyDescent="0.3">
      <c r="C230" s="113"/>
      <c r="D230" s="114"/>
      <c r="E230" s="83"/>
      <c r="F230" s="80"/>
      <c r="G230" s="87"/>
      <c r="H230" s="109"/>
      <c r="I230" s="113"/>
    </row>
    <row r="231" spans="3:9" ht="30.75" outlineLevel="4" x14ac:dyDescent="0.3">
      <c r="C231" s="113"/>
      <c r="D231" s="114"/>
      <c r="E231" s="141" t="s">
        <v>1018</v>
      </c>
      <c r="F231" s="25" t="s">
        <v>130</v>
      </c>
      <c r="G231" s="85"/>
      <c r="H231" s="107"/>
      <c r="I231" s="113"/>
    </row>
    <row r="232" spans="3:9" outlineLevel="4" x14ac:dyDescent="0.25">
      <c r="C232" s="113"/>
      <c r="D232" s="114"/>
      <c r="E232" s="83"/>
      <c r="F232" s="143"/>
      <c r="G232" s="85"/>
      <c r="H232" s="106"/>
      <c r="I232" s="113"/>
    </row>
    <row r="233" spans="3:9" ht="6" customHeight="1" outlineLevel="3" thickBot="1" x14ac:dyDescent="0.3">
      <c r="C233" s="113"/>
      <c r="D233" s="114"/>
      <c r="E233" s="88"/>
      <c r="F233" s="62"/>
      <c r="G233" s="89"/>
      <c r="H233" s="106"/>
      <c r="I233" s="113"/>
    </row>
    <row r="234" spans="3:9" ht="15.75" thickBot="1" x14ac:dyDescent="0.3"/>
    <row r="235" spans="3:9" ht="6" customHeight="1" outlineLevel="1" x14ac:dyDescent="0.25">
      <c r="C235" s="65"/>
      <c r="D235" s="92"/>
      <c r="E235" s="91"/>
      <c r="F235" s="92"/>
      <c r="G235" s="115"/>
      <c r="H235" s="115"/>
      <c r="I235" s="69"/>
    </row>
    <row r="236" spans="3:9" ht="16.5" outlineLevel="1" x14ac:dyDescent="0.3">
      <c r="C236" s="72"/>
      <c r="D236" s="7"/>
      <c r="E236" s="80"/>
      <c r="F236" s="80" t="s">
        <v>895</v>
      </c>
      <c r="G236" s="12"/>
      <c r="H236" s="12"/>
      <c r="I236" s="73"/>
    </row>
    <row r="237" spans="3:9" ht="6" customHeight="1" outlineLevel="2" x14ac:dyDescent="0.25">
      <c r="C237" s="72"/>
      <c r="D237" s="7"/>
      <c r="E237" s="6"/>
      <c r="F237" s="7"/>
      <c r="G237" s="12"/>
      <c r="H237" s="12"/>
      <c r="I237" s="73"/>
    </row>
    <row r="238" spans="3:9" ht="16.5" outlineLevel="2" x14ac:dyDescent="0.3">
      <c r="C238" s="72"/>
      <c r="D238" s="7"/>
      <c r="E238" s="120" t="s">
        <v>141</v>
      </c>
      <c r="F238" s="25" t="s">
        <v>69</v>
      </c>
      <c r="G238" s="13"/>
      <c r="H238" s="13"/>
      <c r="I238" s="73"/>
    </row>
    <row r="239" spans="3:9" outlineLevel="2" x14ac:dyDescent="0.25">
      <c r="C239" s="72"/>
      <c r="D239" s="7"/>
      <c r="E239" s="7"/>
      <c r="F239" s="144" t="s">
        <v>70</v>
      </c>
      <c r="G239" s="11"/>
      <c r="H239" s="11"/>
      <c r="I239" s="73"/>
    </row>
    <row r="240" spans="3:9" ht="6" customHeight="1" outlineLevel="2" x14ac:dyDescent="0.25">
      <c r="C240" s="72"/>
      <c r="D240" s="7"/>
      <c r="E240" s="6"/>
      <c r="F240" s="7"/>
      <c r="G240" s="12"/>
      <c r="H240" s="12"/>
      <c r="I240" s="73"/>
    </row>
    <row r="241" spans="3:9" ht="16.5" outlineLevel="2" x14ac:dyDescent="0.3">
      <c r="C241" s="72"/>
      <c r="D241" s="7"/>
      <c r="E241" s="120" t="s">
        <v>142</v>
      </c>
      <c r="F241" s="25" t="s">
        <v>71</v>
      </c>
      <c r="G241" s="12"/>
      <c r="H241" s="12"/>
      <c r="I241" s="73"/>
    </row>
    <row r="242" spans="3:9" outlineLevel="2" x14ac:dyDescent="0.25">
      <c r="C242" s="72"/>
      <c r="D242" s="7"/>
      <c r="E242" s="7"/>
      <c r="F242" s="144" t="s">
        <v>867</v>
      </c>
      <c r="G242" s="12"/>
      <c r="H242" s="12"/>
      <c r="I242" s="73"/>
    </row>
    <row r="243" spans="3:9" ht="6" customHeight="1" outlineLevel="2" x14ac:dyDescent="0.25">
      <c r="C243" s="72"/>
      <c r="D243" s="7"/>
      <c r="E243" s="6"/>
      <c r="F243" s="7"/>
      <c r="G243" s="12"/>
      <c r="H243" s="12"/>
      <c r="I243" s="73"/>
    </row>
    <row r="244" spans="3:9" ht="16.5" outlineLevel="2" x14ac:dyDescent="0.3">
      <c r="C244" s="72"/>
      <c r="D244" s="7"/>
      <c r="E244" s="120" t="s">
        <v>143</v>
      </c>
      <c r="F244" s="25" t="s">
        <v>72</v>
      </c>
      <c r="G244" s="13"/>
      <c r="H244" s="13"/>
      <c r="I244" s="73"/>
    </row>
    <row r="245" spans="3:9" outlineLevel="2" x14ac:dyDescent="0.25">
      <c r="C245" s="72"/>
      <c r="D245" s="7"/>
      <c r="E245" s="6"/>
      <c r="F245" s="144" t="s">
        <v>73</v>
      </c>
      <c r="G245" s="11"/>
      <c r="H245" s="11"/>
      <c r="I245" s="73"/>
    </row>
    <row r="246" spans="3:9" ht="6" customHeight="1" outlineLevel="2" x14ac:dyDescent="0.25">
      <c r="C246" s="72"/>
      <c r="D246" s="7"/>
      <c r="E246" s="6"/>
      <c r="F246" s="7"/>
      <c r="G246" s="12"/>
      <c r="H246" s="12"/>
      <c r="I246" s="73"/>
    </row>
    <row r="247" spans="3:9" ht="16.5" outlineLevel="2" x14ac:dyDescent="0.3">
      <c r="C247" s="72"/>
      <c r="D247" s="7"/>
      <c r="E247" s="120" t="s">
        <v>144</v>
      </c>
      <c r="F247" s="25" t="s">
        <v>822</v>
      </c>
      <c r="G247" s="12"/>
      <c r="H247" s="12"/>
      <c r="I247" s="73"/>
    </row>
    <row r="248" spans="3:9" outlineLevel="2" x14ac:dyDescent="0.25">
      <c r="C248" s="72"/>
      <c r="D248" s="7"/>
      <c r="E248" s="7"/>
      <c r="F248" s="144" t="s">
        <v>77</v>
      </c>
      <c r="G248" s="12"/>
      <c r="H248" s="12"/>
      <c r="I248" s="73"/>
    </row>
    <row r="249" spans="3:9" ht="6" customHeight="1" outlineLevel="2" x14ac:dyDescent="0.25">
      <c r="C249" s="72"/>
      <c r="D249" s="7"/>
      <c r="E249" s="6"/>
      <c r="F249" s="7"/>
      <c r="G249" s="12"/>
      <c r="H249" s="12"/>
      <c r="I249" s="73"/>
    </row>
    <row r="250" spans="3:9" ht="30" outlineLevel="2" x14ac:dyDescent="0.25">
      <c r="C250" s="72"/>
      <c r="D250" s="75"/>
      <c r="E250" s="134" t="s">
        <v>763</v>
      </c>
      <c r="F250" s="41" t="s">
        <v>110</v>
      </c>
      <c r="G250" s="76"/>
      <c r="H250" s="75"/>
      <c r="I250" s="73"/>
    </row>
    <row r="251" spans="3:9" ht="6" customHeight="1" outlineLevel="2" x14ac:dyDescent="0.25">
      <c r="C251" s="72"/>
      <c r="D251" s="7"/>
      <c r="E251" s="6"/>
      <c r="F251" s="7"/>
      <c r="G251" s="12"/>
      <c r="H251" s="12"/>
      <c r="I251" s="73"/>
    </row>
    <row r="252" spans="3:9" ht="19.5" customHeight="1" outlineLevel="2" x14ac:dyDescent="0.25">
      <c r="C252" s="72"/>
      <c r="D252" s="7"/>
      <c r="E252" s="6"/>
      <c r="F252" s="7"/>
      <c r="G252" s="12"/>
      <c r="H252" s="12"/>
      <c r="I252" s="73"/>
    </row>
    <row r="253" spans="3:9" ht="6" customHeight="1" outlineLevel="1" thickBot="1" x14ac:dyDescent="0.3">
      <c r="C253" s="77"/>
      <c r="D253" s="100"/>
      <c r="E253" s="99"/>
      <c r="F253" s="100"/>
      <c r="G253" s="116"/>
      <c r="H253" s="116"/>
      <c r="I253" s="79"/>
    </row>
    <row r="254" spans="3:9" ht="15.75" thickBot="1" x14ac:dyDescent="0.3">
      <c r="C254" s="22"/>
      <c r="D254" s="7"/>
      <c r="E254" s="6"/>
      <c r="F254" s="7"/>
      <c r="G254" s="12"/>
      <c r="H254" s="12"/>
      <c r="I254" s="22"/>
    </row>
    <row r="255" spans="3:9" ht="6" customHeight="1" outlineLevel="2" x14ac:dyDescent="0.25">
      <c r="C255" s="119"/>
      <c r="D255" s="55"/>
      <c r="E255" s="82"/>
      <c r="F255" s="117"/>
      <c r="G255" s="118"/>
      <c r="H255" s="105"/>
      <c r="I255" s="52"/>
    </row>
    <row r="256" spans="3:9" ht="16.5" outlineLevel="2" x14ac:dyDescent="0.3">
      <c r="C256" s="119"/>
      <c r="D256" s="59"/>
      <c r="E256" s="120" t="s">
        <v>826</v>
      </c>
      <c r="F256" s="80" t="s">
        <v>828</v>
      </c>
      <c r="G256" s="164"/>
      <c r="H256" s="87"/>
      <c r="I256" s="52"/>
    </row>
    <row r="257" spans="3:9" ht="6" customHeight="1" outlineLevel="2" x14ac:dyDescent="0.25">
      <c r="C257" s="119"/>
      <c r="D257" s="59"/>
      <c r="E257" s="6"/>
      <c r="F257" s="14"/>
      <c r="G257" s="164"/>
      <c r="H257" s="87"/>
      <c r="I257" s="52"/>
    </row>
    <row r="258" spans="3:9" ht="16.5" outlineLevel="2" x14ac:dyDescent="0.3">
      <c r="C258" s="119"/>
      <c r="D258" s="59"/>
      <c r="E258" s="120" t="s">
        <v>145</v>
      </c>
      <c r="F258" s="25" t="s">
        <v>871</v>
      </c>
      <c r="G258" s="13"/>
      <c r="H258" s="85"/>
      <c r="I258" s="52"/>
    </row>
    <row r="259" spans="3:9" outlineLevel="2" x14ac:dyDescent="0.25">
      <c r="C259" s="119"/>
      <c r="D259" s="59"/>
      <c r="E259" s="6"/>
      <c r="F259" s="143"/>
      <c r="G259" s="12"/>
      <c r="H259" s="84"/>
      <c r="I259" s="52"/>
    </row>
    <row r="260" spans="3:9" ht="6" customHeight="1" outlineLevel="2" x14ac:dyDescent="0.25">
      <c r="C260" s="119"/>
      <c r="D260" s="59"/>
      <c r="E260" s="6"/>
      <c r="F260" s="7"/>
      <c r="G260" s="12"/>
      <c r="H260" s="84"/>
      <c r="I260" s="52"/>
    </row>
    <row r="261" spans="3:9" ht="16.5" outlineLevel="2" x14ac:dyDescent="0.3">
      <c r="C261" s="119"/>
      <c r="D261" s="59"/>
      <c r="E261" s="120" t="s">
        <v>146</v>
      </c>
      <c r="F261" s="25" t="s">
        <v>139</v>
      </c>
      <c r="G261" s="13"/>
      <c r="H261" s="85"/>
      <c r="I261" s="52"/>
    </row>
    <row r="262" spans="3:9" outlineLevel="2" x14ac:dyDescent="0.25">
      <c r="C262" s="119"/>
      <c r="D262" s="59"/>
      <c r="E262" s="23"/>
      <c r="F262" s="143"/>
      <c r="G262" s="12"/>
      <c r="H262" s="84"/>
      <c r="I262" s="52"/>
    </row>
    <row r="263" spans="3:9" ht="6" customHeight="1" outlineLevel="2" thickBot="1" x14ac:dyDescent="0.3">
      <c r="C263" s="119"/>
      <c r="D263" s="61"/>
      <c r="E263" s="63"/>
      <c r="F263" s="64"/>
      <c r="G263" s="64"/>
      <c r="H263" s="89"/>
      <c r="I263" s="52"/>
    </row>
    <row r="264" spans="3:9" ht="15.75" thickBot="1" x14ac:dyDescent="0.3"/>
    <row r="265" spans="3:9" ht="6" customHeight="1" outlineLevel="1" x14ac:dyDescent="0.25">
      <c r="C265" s="30"/>
      <c r="D265" s="56"/>
      <c r="E265" s="82"/>
      <c r="F265" s="56"/>
      <c r="G265" s="57"/>
      <c r="H265" s="57"/>
      <c r="I265" s="33"/>
    </row>
    <row r="266" spans="3:9" ht="16.5" outlineLevel="1" x14ac:dyDescent="0.3">
      <c r="C266" s="34"/>
      <c r="D266" s="7"/>
      <c r="E266" s="120" t="s">
        <v>825</v>
      </c>
      <c r="F266" s="80" t="s">
        <v>166</v>
      </c>
      <c r="G266" s="12"/>
      <c r="H266" s="12"/>
      <c r="I266" s="35"/>
    </row>
    <row r="267" spans="3:9" ht="6" customHeight="1" outlineLevel="2" x14ac:dyDescent="0.25">
      <c r="C267" s="34"/>
      <c r="D267" s="7"/>
      <c r="E267" s="6"/>
      <c r="F267" s="7"/>
      <c r="G267" s="12"/>
      <c r="H267" s="12"/>
      <c r="I267" s="35"/>
    </row>
    <row r="268" spans="3:9" ht="16.5" outlineLevel="2" x14ac:dyDescent="0.3">
      <c r="C268" s="34"/>
      <c r="D268" s="7"/>
      <c r="E268" s="120" t="s">
        <v>148</v>
      </c>
      <c r="F268" s="25" t="s">
        <v>830</v>
      </c>
      <c r="G268" s="13"/>
      <c r="H268" s="13"/>
      <c r="I268" s="35"/>
    </row>
    <row r="269" spans="3:9" outlineLevel="2" x14ac:dyDescent="0.25">
      <c r="C269" s="34"/>
      <c r="D269" s="7"/>
      <c r="E269" s="6"/>
      <c r="F269" s="144" t="s">
        <v>831</v>
      </c>
      <c r="G269" s="12"/>
      <c r="H269" s="12"/>
      <c r="I269" s="35"/>
    </row>
    <row r="270" spans="3:9" ht="6" customHeight="1" outlineLevel="2" x14ac:dyDescent="0.25">
      <c r="C270" s="34"/>
      <c r="D270" s="7"/>
      <c r="E270" s="6"/>
      <c r="F270" s="7"/>
      <c r="G270" s="12"/>
      <c r="H270" s="12"/>
      <c r="I270" s="35"/>
    </row>
    <row r="271" spans="3:9" ht="16.5" outlineLevel="2" x14ac:dyDescent="0.3">
      <c r="C271" s="34"/>
      <c r="D271" s="7"/>
      <c r="E271" s="120" t="s">
        <v>149</v>
      </c>
      <c r="F271" s="25" t="s">
        <v>80</v>
      </c>
      <c r="G271" s="12"/>
      <c r="H271" s="12"/>
      <c r="I271" s="35"/>
    </row>
    <row r="272" spans="3:9" outlineLevel="2" x14ac:dyDescent="0.25">
      <c r="C272" s="34"/>
      <c r="D272" s="7"/>
      <c r="E272" s="6"/>
      <c r="F272" s="143"/>
      <c r="G272" s="12"/>
      <c r="H272" s="12"/>
      <c r="I272" s="35"/>
    </row>
    <row r="273" spans="3:9" ht="6" customHeight="1" outlineLevel="2" x14ac:dyDescent="0.25">
      <c r="C273" s="34"/>
      <c r="D273" s="7"/>
      <c r="E273" s="6"/>
      <c r="F273" s="7"/>
      <c r="G273" s="12"/>
      <c r="H273" s="12"/>
      <c r="I273" s="35"/>
    </row>
    <row r="274" spans="3:9" ht="16.5" outlineLevel="2" x14ac:dyDescent="0.3">
      <c r="C274" s="34"/>
      <c r="D274" s="7"/>
      <c r="E274" s="120" t="s">
        <v>150</v>
      </c>
      <c r="F274" s="25" t="s">
        <v>161</v>
      </c>
      <c r="G274" s="12"/>
      <c r="H274" s="12"/>
      <c r="I274" s="35"/>
    </row>
    <row r="275" spans="3:9" outlineLevel="2" x14ac:dyDescent="0.25">
      <c r="C275" s="34"/>
      <c r="D275" s="7"/>
      <c r="E275" s="6"/>
      <c r="F275" s="143"/>
      <c r="G275" s="12"/>
      <c r="H275" s="12"/>
      <c r="I275" s="35"/>
    </row>
    <row r="276" spans="3:9" ht="6" customHeight="1" outlineLevel="2" x14ac:dyDescent="0.25">
      <c r="C276" s="34"/>
      <c r="D276" s="7"/>
      <c r="E276" s="6"/>
      <c r="F276" s="7"/>
      <c r="G276" s="12"/>
      <c r="H276" s="12"/>
      <c r="I276" s="35"/>
    </row>
    <row r="277" spans="3:9" ht="16.5" outlineLevel="2" x14ac:dyDescent="0.3">
      <c r="C277" s="34"/>
      <c r="D277" s="7"/>
      <c r="E277" s="120" t="s">
        <v>151</v>
      </c>
      <c r="F277" s="25" t="s">
        <v>85</v>
      </c>
      <c r="G277" s="12"/>
      <c r="H277" s="12"/>
      <c r="I277" s="35"/>
    </row>
    <row r="278" spans="3:9" outlineLevel="2" x14ac:dyDescent="0.25">
      <c r="C278" s="34"/>
      <c r="D278" s="7"/>
      <c r="E278" s="6"/>
      <c r="F278" s="143"/>
      <c r="G278" s="12"/>
      <c r="H278" s="12"/>
      <c r="I278" s="35"/>
    </row>
    <row r="279" spans="3:9" ht="6" customHeight="1" outlineLevel="2" x14ac:dyDescent="0.25">
      <c r="C279" s="34"/>
      <c r="D279" s="7"/>
      <c r="E279" s="6"/>
      <c r="F279" s="7"/>
      <c r="G279" s="12"/>
      <c r="H279" s="12"/>
      <c r="I279" s="35"/>
    </row>
    <row r="280" spans="3:9" ht="16.5" outlineLevel="2" x14ac:dyDescent="0.3">
      <c r="C280" s="34"/>
      <c r="D280" s="7"/>
      <c r="E280" s="120" t="s">
        <v>152</v>
      </c>
      <c r="F280" s="25" t="s">
        <v>86</v>
      </c>
      <c r="G280" s="13"/>
      <c r="H280" s="13"/>
      <c r="I280" s="35"/>
    </row>
    <row r="281" spans="3:9" outlineLevel="2" x14ac:dyDescent="0.25">
      <c r="C281" s="34"/>
      <c r="D281" s="7"/>
      <c r="E281" s="6"/>
      <c r="F281" s="143"/>
      <c r="G281" s="12"/>
      <c r="H281" s="12"/>
      <c r="I281" s="35"/>
    </row>
    <row r="282" spans="3:9" ht="6" customHeight="1" outlineLevel="2" x14ac:dyDescent="0.25">
      <c r="C282" s="34"/>
      <c r="D282" s="7"/>
      <c r="E282" s="6"/>
      <c r="F282" s="7"/>
      <c r="G282" s="12"/>
      <c r="H282" s="12"/>
      <c r="I282" s="35"/>
    </row>
    <row r="283" spans="3:9" ht="16.5" outlineLevel="2" x14ac:dyDescent="0.3">
      <c r="C283" s="34"/>
      <c r="D283" s="7"/>
      <c r="E283" s="120" t="s">
        <v>153</v>
      </c>
      <c r="F283" s="25" t="s">
        <v>87</v>
      </c>
      <c r="G283" s="13"/>
      <c r="H283" s="13"/>
      <c r="I283" s="35"/>
    </row>
    <row r="284" spans="3:9" outlineLevel="2" x14ac:dyDescent="0.25">
      <c r="C284" s="34"/>
      <c r="D284" s="7"/>
      <c r="E284" s="6"/>
      <c r="F284" s="143"/>
      <c r="G284" s="12"/>
      <c r="H284" s="12"/>
      <c r="I284" s="35"/>
    </row>
    <row r="285" spans="3:9" ht="6" customHeight="1" outlineLevel="2" x14ac:dyDescent="0.25">
      <c r="C285" s="34"/>
      <c r="D285" s="7"/>
      <c r="E285" s="6"/>
      <c r="F285" s="12"/>
      <c r="G285" s="12"/>
      <c r="H285" s="12"/>
      <c r="I285" s="35"/>
    </row>
    <row r="286" spans="3:9" ht="16.5" outlineLevel="2" x14ac:dyDescent="0.3">
      <c r="C286" s="34"/>
      <c r="D286" s="7"/>
      <c r="E286" s="120" t="s">
        <v>154</v>
      </c>
      <c r="F286" s="25" t="s">
        <v>97</v>
      </c>
      <c r="G286" s="12"/>
      <c r="H286" s="12"/>
      <c r="I286" s="35"/>
    </row>
    <row r="287" spans="3:9" outlineLevel="2" x14ac:dyDescent="0.25">
      <c r="C287" s="34"/>
      <c r="D287" s="7"/>
      <c r="E287" s="7"/>
      <c r="F287" s="144" t="s">
        <v>98</v>
      </c>
      <c r="G287" s="12"/>
      <c r="H287" s="12"/>
      <c r="I287" s="35"/>
    </row>
    <row r="288" spans="3:9" ht="6" customHeight="1" outlineLevel="2" x14ac:dyDescent="0.25">
      <c r="C288" s="34"/>
      <c r="D288" s="7"/>
      <c r="E288" s="6"/>
      <c r="F288" s="7"/>
      <c r="G288" s="12"/>
      <c r="H288" s="12"/>
      <c r="I288" s="35"/>
    </row>
    <row r="289" spans="3:9" ht="16.5" outlineLevel="2" x14ac:dyDescent="0.3">
      <c r="C289" s="34"/>
      <c r="D289" s="7"/>
      <c r="E289" s="120" t="s">
        <v>155</v>
      </c>
      <c r="F289" s="25" t="s">
        <v>803</v>
      </c>
      <c r="G289" s="13"/>
      <c r="H289" s="13"/>
      <c r="I289" s="35"/>
    </row>
    <row r="290" spans="3:9" outlineLevel="2" x14ac:dyDescent="0.25">
      <c r="C290" s="34"/>
      <c r="D290" s="7"/>
      <c r="E290" s="6"/>
      <c r="F290" s="143"/>
      <c r="G290" s="12"/>
      <c r="H290" s="12"/>
      <c r="I290" s="35"/>
    </row>
    <row r="291" spans="3:9" ht="6" customHeight="1" outlineLevel="2" x14ac:dyDescent="0.25">
      <c r="C291" s="34"/>
      <c r="D291" s="7"/>
      <c r="E291" s="6"/>
      <c r="F291" s="12"/>
      <c r="G291" s="12"/>
      <c r="H291" s="12"/>
      <c r="I291" s="35"/>
    </row>
    <row r="292" spans="3:9" ht="16.5" outlineLevel="2" x14ac:dyDescent="0.3">
      <c r="C292" s="34"/>
      <c r="D292" s="7"/>
      <c r="E292" s="120" t="s">
        <v>156</v>
      </c>
      <c r="F292" s="25" t="s">
        <v>96</v>
      </c>
      <c r="G292" s="13"/>
      <c r="H292" s="13"/>
      <c r="I292" s="35"/>
    </row>
    <row r="293" spans="3:9" outlineLevel="2" x14ac:dyDescent="0.25">
      <c r="C293" s="34"/>
      <c r="D293" s="7"/>
      <c r="E293" s="6"/>
      <c r="F293" s="143"/>
      <c r="G293" s="12"/>
      <c r="H293" s="12"/>
      <c r="I293" s="35"/>
    </row>
    <row r="294" spans="3:9" ht="6" customHeight="1" outlineLevel="2" x14ac:dyDescent="0.25">
      <c r="C294" s="34"/>
      <c r="D294" s="7"/>
      <c r="E294" s="6"/>
      <c r="F294" s="12"/>
      <c r="G294" s="12"/>
      <c r="H294" s="12"/>
      <c r="I294" s="35"/>
    </row>
    <row r="295" spans="3:9" ht="6" customHeight="1" outlineLevel="2" x14ac:dyDescent="0.25">
      <c r="C295" s="34"/>
      <c r="D295" s="7"/>
      <c r="E295" s="6"/>
      <c r="F295" s="7"/>
      <c r="G295" s="12"/>
      <c r="H295" s="12"/>
      <c r="I295" s="35"/>
    </row>
    <row r="296" spans="3:9" ht="30" outlineLevel="2" x14ac:dyDescent="0.25">
      <c r="C296" s="34"/>
      <c r="D296" s="7"/>
      <c r="E296" s="134" t="s">
        <v>764</v>
      </c>
      <c r="F296" s="41" t="s">
        <v>162</v>
      </c>
      <c r="G296" s="76"/>
      <c r="H296" s="75"/>
      <c r="I296" s="35"/>
    </row>
    <row r="297" spans="3:9" outlineLevel="2" x14ac:dyDescent="0.25">
      <c r="C297" s="34"/>
      <c r="D297" s="7"/>
      <c r="E297" s="6"/>
      <c r="F297" s="7"/>
      <c r="G297" s="12"/>
      <c r="H297" s="12"/>
      <c r="I297" s="35"/>
    </row>
    <row r="298" spans="3:9" ht="8.25" customHeight="1" outlineLevel="2" x14ac:dyDescent="0.25">
      <c r="C298" s="34"/>
      <c r="D298" s="7"/>
      <c r="E298" s="6"/>
      <c r="F298" s="7"/>
      <c r="G298" s="12"/>
      <c r="H298" s="12"/>
      <c r="I298" s="35"/>
    </row>
    <row r="299" spans="3:9" ht="6" customHeight="1" outlineLevel="1" thickBot="1" x14ac:dyDescent="0.3">
      <c r="C299" s="36"/>
      <c r="D299" s="62"/>
      <c r="E299" s="63"/>
      <c r="F299" s="62"/>
      <c r="G299" s="64"/>
      <c r="H299" s="64"/>
      <c r="I299" s="40"/>
    </row>
    <row r="300" spans="3:9" ht="15.75" thickBot="1" x14ac:dyDescent="0.3"/>
    <row r="301" spans="3:9" ht="6" customHeight="1" outlineLevel="2" x14ac:dyDescent="0.25">
      <c r="C301" s="34"/>
      <c r="D301" s="55"/>
      <c r="E301" s="82"/>
      <c r="F301" s="117"/>
      <c r="G301" s="118"/>
      <c r="H301" s="105"/>
      <c r="I301" s="35"/>
    </row>
    <row r="302" spans="3:9" ht="16.5" outlineLevel="2" x14ac:dyDescent="0.3">
      <c r="C302" s="34"/>
      <c r="D302" s="59"/>
      <c r="E302" s="120" t="s">
        <v>824</v>
      </c>
      <c r="F302" s="80" t="s">
        <v>823</v>
      </c>
      <c r="G302" s="164"/>
      <c r="H302" s="87"/>
      <c r="I302" s="35"/>
    </row>
    <row r="303" spans="3:9" ht="6" customHeight="1" outlineLevel="2" x14ac:dyDescent="0.25">
      <c r="C303" s="34"/>
      <c r="D303" s="59"/>
      <c r="E303" s="6"/>
      <c r="F303" s="14"/>
      <c r="G303" s="164"/>
      <c r="H303" s="87"/>
      <c r="I303" s="35"/>
    </row>
    <row r="304" spans="3:9" ht="16.5" outlineLevel="2" x14ac:dyDescent="0.3">
      <c r="C304" s="34"/>
      <c r="D304" s="59"/>
      <c r="E304" s="120" t="s">
        <v>157</v>
      </c>
      <c r="F304" s="25" t="s">
        <v>159</v>
      </c>
      <c r="G304" s="13"/>
      <c r="H304" s="85"/>
      <c r="I304" s="35"/>
    </row>
    <row r="305" spans="3:9" outlineLevel="2" x14ac:dyDescent="0.25">
      <c r="C305" s="34"/>
      <c r="D305" s="59"/>
      <c r="E305" s="6"/>
      <c r="F305" s="143"/>
      <c r="G305" s="12"/>
      <c r="H305" s="84"/>
      <c r="I305" s="35"/>
    </row>
    <row r="306" spans="3:9" ht="6" customHeight="1" outlineLevel="2" x14ac:dyDescent="0.25">
      <c r="C306" s="34"/>
      <c r="D306" s="59"/>
      <c r="E306" s="6"/>
      <c r="F306" s="7"/>
      <c r="G306" s="12"/>
      <c r="H306" s="84"/>
      <c r="I306" s="35"/>
    </row>
    <row r="307" spans="3:9" ht="16.5" outlineLevel="2" x14ac:dyDescent="0.3">
      <c r="C307" s="34"/>
      <c r="D307" s="59"/>
      <c r="E307" s="120" t="s">
        <v>158</v>
      </c>
      <c r="F307" s="25" t="s">
        <v>160</v>
      </c>
      <c r="G307" s="13"/>
      <c r="H307" s="85"/>
      <c r="I307" s="35"/>
    </row>
    <row r="308" spans="3:9" outlineLevel="2" x14ac:dyDescent="0.25">
      <c r="C308" s="34"/>
      <c r="D308" s="59"/>
      <c r="E308" s="6"/>
      <c r="F308" s="143"/>
      <c r="G308" s="12"/>
      <c r="H308" s="84"/>
      <c r="I308" s="35"/>
    </row>
    <row r="309" spans="3:9" ht="6" customHeight="1" outlineLevel="2" thickBot="1" x14ac:dyDescent="0.3">
      <c r="C309" s="34"/>
      <c r="D309" s="61"/>
      <c r="E309" s="63"/>
      <c r="F309" s="64"/>
      <c r="G309" s="64"/>
      <c r="H309" s="89"/>
      <c r="I309" s="35"/>
    </row>
  </sheetData>
  <conditionalFormatting sqref="F33">
    <cfRule type="expression" dxfId="85" priority="102" stopIfTrue="1">
      <formula>AND(F33&lt;&gt;"",ISERROR(MATCH(F33,index_equipment_parameters_1,0)))</formula>
    </cfRule>
    <cfRule type="expression" dxfId="84" priority="103">
      <formula>F33&lt;&gt;""</formula>
    </cfRule>
  </conditionalFormatting>
  <conditionalFormatting sqref="F36">
    <cfRule type="expression" dxfId="83" priority="100" stopIfTrue="1">
      <formula>AND(F36&lt;&gt;"",ISERROR(MATCH(F36,index_cause_1,0)))</formula>
    </cfRule>
    <cfRule type="expression" dxfId="82" priority="101">
      <formula>F36&lt;&gt;""</formula>
    </cfRule>
  </conditionalFormatting>
  <conditionalFormatting sqref="F58">
    <cfRule type="expression" dxfId="81" priority="96" stopIfTrue="1">
      <formula>AND(F58&lt;&gt;"",ISERROR(MATCH(F58,OFFSET(_index_component_items,0,1),0)))</formula>
    </cfRule>
    <cfRule type="expression" dxfId="80" priority="97">
      <formula>F58&lt;&gt;""</formula>
    </cfRule>
  </conditionalFormatting>
  <conditionalFormatting sqref="F71">
    <cfRule type="expression" dxfId="79" priority="92" stopIfTrue="1">
      <formula>AND(F71&lt;&gt;"",ISERROR(MATCH(F71,index_influence_type_1,0)))</formula>
    </cfRule>
    <cfRule type="expression" dxfId="78" priority="93">
      <formula>F71&lt;&gt;""</formula>
    </cfRule>
  </conditionalFormatting>
  <conditionalFormatting sqref="F42">
    <cfRule type="expression" dxfId="77" priority="90" stopIfTrue="1">
      <formula>F42&lt;&gt;""</formula>
    </cfRule>
  </conditionalFormatting>
  <conditionalFormatting sqref="F140">
    <cfRule type="expression" dxfId="76" priority="86" stopIfTrue="1">
      <formula>AND(F140&lt;&gt;"",ISERROR(MATCH(F140,index_job_type_1,0)))</formula>
    </cfRule>
    <cfRule type="expression" dxfId="75" priority="87">
      <formula>F140&lt;&gt;""</formula>
    </cfRule>
  </conditionalFormatting>
  <conditionalFormatting sqref="F223">
    <cfRule type="expression" dxfId="74" priority="84" stopIfTrue="1">
      <formula>AND(F223&lt;&gt;"",ISERROR(MATCH(F223,index_job_type_0,0)))</formula>
    </cfRule>
    <cfRule type="expression" dxfId="73" priority="85">
      <formula>F223&lt;&gt;""</formula>
    </cfRule>
  </conditionalFormatting>
  <conditionalFormatting sqref="F232">
    <cfRule type="expression" dxfId="72" priority="82" stopIfTrue="1">
      <formula>AND(F232&lt;&gt;"",ISERROR(MATCH(F232,index_job_result_1,0)))</formula>
    </cfRule>
    <cfRule type="expression" dxfId="71" priority="83">
      <formula>F232&lt;&gt;""</formula>
    </cfRule>
  </conditionalFormatting>
  <conditionalFormatting sqref="F259">
    <cfRule type="expression" dxfId="70" priority="80" stopIfTrue="1">
      <formula>AND(F259&lt;&gt;"",ISERROR(MATCH(F259,index_equipment_parameters_1,0)))</formula>
    </cfRule>
    <cfRule type="expression" dxfId="69" priority="81">
      <formula>F259&lt;&gt;""</formula>
    </cfRule>
  </conditionalFormatting>
  <conditionalFormatting sqref="F262">
    <cfRule type="expression" dxfId="68" priority="78" stopIfTrue="1">
      <formula>AND(F262&lt;&gt;"",ISERROR(MATCH(F262,index_superiority_level_1,0)))</formula>
    </cfRule>
    <cfRule type="expression" dxfId="67" priority="79">
      <formula>F262&lt;&gt;""</formula>
    </cfRule>
  </conditionalFormatting>
  <conditionalFormatting sqref="F272">
    <cfRule type="expression" dxfId="66" priority="74" stopIfTrue="1">
      <formula>AND(F272&lt;&gt;"",ISERROR(MATCH(F272,index_risk_type_1,0)))</formula>
    </cfRule>
    <cfRule type="expression" dxfId="65" priority="75">
      <formula>F272&lt;&gt;""</formula>
    </cfRule>
  </conditionalFormatting>
  <conditionalFormatting sqref="F275">
    <cfRule type="expression" dxfId="64" priority="72" stopIfTrue="1">
      <formula>AND(F275&lt;&gt;"",ISERROR(MATCH(F275,index_risk_damage_type_1,0)))</formula>
    </cfRule>
    <cfRule type="expression" dxfId="63" priority="73">
      <formula>F275&lt;&gt;""</formula>
    </cfRule>
  </conditionalFormatting>
  <conditionalFormatting sqref="F278">
    <cfRule type="expression" dxfId="62" priority="70" stopIfTrue="1">
      <formula>AND(F278&lt;&gt;"",ISERROR(MATCH(F278,index_stages_1,0)))</formula>
    </cfRule>
    <cfRule type="expression" dxfId="61" priority="71">
      <formula>F278&lt;&gt;""</formula>
    </cfRule>
  </conditionalFormatting>
  <conditionalFormatting sqref="F281">
    <cfRule type="expression" dxfId="60" priority="68" stopIfTrue="1">
      <formula>AND(F281&lt;&gt;"",ISERROR(MATCH(F281,_calculated_items,0)))</formula>
    </cfRule>
    <cfRule type="expression" dxfId="59" priority="69">
      <formula>F281&lt;&gt;""</formula>
    </cfRule>
  </conditionalFormatting>
  <conditionalFormatting sqref="F284">
    <cfRule type="expression" dxfId="58" priority="66" stopIfTrue="1">
      <formula>AND(F284&lt;&gt;"",ISERROR(MATCH(F284,index_influence_type_2,0)))</formula>
    </cfRule>
    <cfRule type="expression" dxfId="57" priority="67">
      <formula>F284&lt;&gt;""</formula>
    </cfRule>
  </conditionalFormatting>
  <conditionalFormatting sqref="F308">
    <cfRule type="expression" dxfId="56" priority="58" stopIfTrue="1">
      <formula>AND(F308&lt;&gt;"",ISERROR(MATCH(F308,index_initiative_name_1,0)))</formula>
    </cfRule>
    <cfRule type="expression" dxfId="55" priority="59">
      <formula>F308&lt;&gt;""</formula>
    </cfRule>
  </conditionalFormatting>
  <conditionalFormatting sqref="F290">
    <cfRule type="expression" dxfId="54" priority="64" stopIfTrue="1">
      <formula>AND(F290&lt;&gt;"",ISERROR(MATCH(F290,index_risk_severity_1,0)))</formula>
    </cfRule>
    <cfRule type="expression" dxfId="53" priority="65">
      <formula>F290&lt;&gt;""</formula>
    </cfRule>
  </conditionalFormatting>
  <conditionalFormatting sqref="F293">
    <cfRule type="expression" dxfId="52" priority="62" stopIfTrue="1">
      <formula>AND(F293&lt;&gt;"",ISERROR(MATCH(F293,index_risk_probability_1,0)))</formula>
    </cfRule>
    <cfRule type="expression" dxfId="51" priority="63">
      <formula>F293&lt;&gt;""</formula>
    </cfRule>
  </conditionalFormatting>
  <conditionalFormatting sqref="F305">
    <cfRule type="expression" dxfId="50" priority="60" stopIfTrue="1">
      <formula>AND(F305&lt;&gt;"",ISERROR(MATCH(F305,index_initiative_type_1,0)))</formula>
    </cfRule>
    <cfRule type="expression" dxfId="49" priority="61">
      <formula>F305&lt;&gt;""</formula>
    </cfRule>
  </conditionalFormatting>
  <conditionalFormatting sqref="F68">
    <cfRule type="expression" dxfId="48" priority="56" stopIfTrue="1">
      <formula>AND(F68&lt;&gt;"",ISERROR(MATCH(F68,_calculated_items,0)))</formula>
    </cfRule>
    <cfRule type="expression" dxfId="47" priority="57">
      <formula>F68&lt;&gt;""</formula>
    </cfRule>
  </conditionalFormatting>
  <conditionalFormatting sqref="F27">
    <cfRule type="expression" dxfId="46" priority="55">
      <formula>AND(F27&lt;&gt;"",F27&lt;&gt;"Поле для ввода наименования процесса")</formula>
    </cfRule>
  </conditionalFormatting>
  <conditionalFormatting sqref="F48">
    <cfRule type="expression" dxfId="45" priority="54">
      <formula>AND(F48&lt;&gt;"",F48&lt;&gt;"Поле для ввода наименования компонента инновации")</formula>
    </cfRule>
  </conditionalFormatting>
  <conditionalFormatting sqref="F74">
    <cfRule type="expression" dxfId="44" priority="53">
      <formula>AND(F74&lt;&gt;"",F74&lt;&gt;"Поле для ввода степени зависимости показателя (%)")</formula>
    </cfRule>
  </conditionalFormatting>
  <conditionalFormatting sqref="F143">
    <cfRule type="expression" dxfId="43" priority="52">
      <formula>AND(F143&lt;&gt;"",F143&lt;&gt;"Поле для самостоятельного указания компании-подрядчика")</formula>
    </cfRule>
  </conditionalFormatting>
  <conditionalFormatting sqref="F220">
    <cfRule type="expression" dxfId="42" priority="50">
      <formula>AND(F220&lt;&gt;"",F220&lt;&gt;"Поле для ввода наименования организации")</formula>
    </cfRule>
  </conditionalFormatting>
  <conditionalFormatting sqref="F226">
    <cfRule type="expression" dxfId="41" priority="49">
      <formula>AND(F226&lt;&gt;"",F226&lt;&gt;"Поле для самостоятельного ввода стоимости работы")</formula>
    </cfRule>
  </conditionalFormatting>
  <conditionalFormatting sqref="F239">
    <cfRule type="expression" dxfId="40" priority="48">
      <formula>AND(F239&lt;&gt;"",F239&lt;&gt;"Поле для самостоятельного ввода аналога инновационного продукта")</formula>
    </cfRule>
  </conditionalFormatting>
  <conditionalFormatting sqref="F245">
    <cfRule type="expression" dxfId="39" priority="46">
      <formula>AND(F245&lt;&gt;"",F245&lt;&gt;"Поле для ввода наименований компаний, являющихся потребителями аналога")</formula>
    </cfRule>
  </conditionalFormatting>
  <conditionalFormatting sqref="F248">
    <cfRule type="expression" dxfId="38" priority="45">
      <formula>AND(F248&lt;&gt;"",F248&lt;&gt;"Поле для ввода количества внедрений аналога")</formula>
    </cfRule>
  </conditionalFormatting>
  <conditionalFormatting sqref="F287">
    <cfRule type="expression" dxfId="37" priority="44">
      <formula>AND(F287&lt;&gt;"",F287&lt;&gt;"Поле для ввода степени изменения показателя от реализации риска")</formula>
    </cfRule>
  </conditionalFormatting>
  <conditionalFormatting sqref="F146">
    <cfRule type="expression" dxfId="36" priority="43">
      <formula>AND(F146&lt;&gt;"",F146&lt;&gt;"Поле для самостоятельного ввода стоимости работы")</formula>
    </cfRule>
  </conditionalFormatting>
  <conditionalFormatting sqref="F45">
    <cfRule type="expression" dxfId="35" priority="41" stopIfTrue="1">
      <formula>AND(F45&lt;&gt;"",ISERROR(MATCH(F45,OFFSET(index_product_type_2,MATCH(F42,index_product_type_1,0)-1,0,1,COUNTA(OFFSET(INDEX(index_product_type_1,MATCH(F42,index_product_type_1,0),1),0,1,1,50))),0)))</formula>
    </cfRule>
    <cfRule type="expression" dxfId="34" priority="42">
      <formula>F45&lt;&gt;""</formula>
    </cfRule>
  </conditionalFormatting>
  <conditionalFormatting sqref="F5">
    <cfRule type="expression" dxfId="33" priority="88" stopIfTrue="1">
      <formula>AND(F5&lt;&gt;"",ISERROR(MATCH(F5,index_job_result_1,0)))</formula>
    </cfRule>
    <cfRule type="expression" dxfId="32" priority="89">
      <formula>F5&lt;&gt;""</formula>
    </cfRule>
  </conditionalFormatting>
  <conditionalFormatting sqref="F17">
    <cfRule type="expression" dxfId="31" priority="37" stopIfTrue="1">
      <formula>AND(F17&lt;&gt;"",ISERROR(MATCH(F17,index_intellectiual_region_1,0)))</formula>
    </cfRule>
    <cfRule type="expression" dxfId="30" priority="40">
      <formula>F17&lt;&gt;""</formula>
    </cfRule>
  </conditionalFormatting>
  <conditionalFormatting sqref="F15">
    <cfRule type="expression" dxfId="29" priority="38" stopIfTrue="1">
      <formula>AND(F15&lt;&gt;"",ISERROR(MATCH(F15,index_intellectual_property_1,0)))</formula>
    </cfRule>
    <cfRule type="expression" dxfId="28" priority="39">
      <formula>F15&lt;&gt;""</formula>
    </cfRule>
  </conditionalFormatting>
  <conditionalFormatting sqref="F269">
    <cfRule type="expression" dxfId="27" priority="36">
      <formula>AND(F269&lt;&gt;"",F269&lt;&gt;"Поле для ввода наименования риска")</formula>
    </cfRule>
  </conditionalFormatting>
  <conditionalFormatting sqref="F84">
    <cfRule type="expression" dxfId="26" priority="34" stopIfTrue="1">
      <formula>AND(F84&lt;&gt;"",ISERROR(MATCH(F84,index_subsidiary_1,0)))</formula>
    </cfRule>
    <cfRule type="expression" dxfId="25" priority="35">
      <formula>F84&lt;&gt;""</formula>
    </cfRule>
  </conditionalFormatting>
  <conditionalFormatting sqref="F99">
    <cfRule type="expression" dxfId="24" priority="32" stopIfTrue="1">
      <formula>AND(F99&lt;&gt;"",ISERROR(MATCH(F99,index_subsidiary_1,0)))</formula>
    </cfRule>
    <cfRule type="expression" dxfId="23" priority="33">
      <formula>F99&lt;&gt;""</formula>
    </cfRule>
  </conditionalFormatting>
  <conditionalFormatting sqref="F114">
    <cfRule type="expression" dxfId="22" priority="30" stopIfTrue="1">
      <formula>AND(F114&lt;&gt;"",ISERROR(MATCH(F114,index_subsidiary_1,0)))</formula>
    </cfRule>
    <cfRule type="expression" dxfId="21" priority="31">
      <formula>F114&lt;&gt;""</formula>
    </cfRule>
  </conditionalFormatting>
  <conditionalFormatting sqref="F129">
    <cfRule type="expression" dxfId="20" priority="28" stopIfTrue="1">
      <formula>AND(F129&lt;&gt;"",ISERROR(MATCH(F129,index_subsidiary_1,0)))</formula>
    </cfRule>
    <cfRule type="expression" dxfId="19" priority="29">
      <formula>F129&lt;&gt;""</formula>
    </cfRule>
  </conditionalFormatting>
  <conditionalFormatting sqref="F81">
    <cfRule type="expression" dxfId="18" priority="25">
      <formula>AND(F81&lt;&gt;"",F81&lt;&gt;"Поле для ввода сроков реализации. Пример: май 2015 - сентябрь 2015")</formula>
    </cfRule>
  </conditionalFormatting>
  <conditionalFormatting sqref="F21">
    <cfRule type="expression" dxfId="17" priority="17" stopIfTrue="1">
      <formula>AND(F21&lt;&gt;"",ISERROR(MATCH(F21,index_innovation_effect_1,0)))</formula>
    </cfRule>
    <cfRule type="expression" dxfId="16" priority="18">
      <formula>F21&lt;&gt;""</formula>
    </cfRule>
  </conditionalFormatting>
  <conditionalFormatting sqref="F200">
    <cfRule type="expression" dxfId="15" priority="15" stopIfTrue="1">
      <formula>AND(F200&lt;&gt;"",ISERROR(MATCH(F200,index_job_type_4,0)))</formula>
    </cfRule>
    <cfRule type="expression" dxfId="14" priority="16">
      <formula>F200&lt;&gt;""</formula>
    </cfRule>
  </conditionalFormatting>
  <conditionalFormatting sqref="F203">
    <cfRule type="expression" dxfId="13" priority="14">
      <formula>AND(F203&lt;&gt;"",F203&lt;&gt;"Поле для самостоятельного указания компании-подрядчика")</formula>
    </cfRule>
  </conditionalFormatting>
  <conditionalFormatting sqref="F206">
    <cfRule type="expression" dxfId="12" priority="13">
      <formula>AND(F206&lt;&gt;"",F206&lt;&gt;"Поле для самостоятельного ввода стоимости работы")</formula>
    </cfRule>
  </conditionalFormatting>
  <conditionalFormatting sqref="F180">
    <cfRule type="expression" dxfId="11" priority="11" stopIfTrue="1">
      <formula>AND(F180&lt;&gt;"",ISERROR(MATCH(F180,index_job_type_3,0)))</formula>
    </cfRule>
    <cfRule type="expression" dxfId="10" priority="12">
      <formula>F180&lt;&gt;""</formula>
    </cfRule>
  </conditionalFormatting>
  <conditionalFormatting sqref="F183">
    <cfRule type="expression" dxfId="9" priority="10">
      <formula>AND(F183&lt;&gt;"",F183&lt;&gt;"Поле для самостоятельного указания компании-подрядчика")</formula>
    </cfRule>
  </conditionalFormatting>
  <conditionalFormatting sqref="F186">
    <cfRule type="expression" dxfId="8" priority="9">
      <formula>AND(F186&lt;&gt;"",F186&lt;&gt;"Поле для самостоятельного ввода стоимости работы")</formula>
    </cfRule>
  </conditionalFormatting>
  <conditionalFormatting sqref="F160">
    <cfRule type="expression" dxfId="7" priority="7" stopIfTrue="1">
      <formula>AND(F160&lt;&gt;"",ISERROR(MATCH(F160,index_job_type_2,0)))</formula>
    </cfRule>
    <cfRule type="expression" dxfId="6" priority="8">
      <formula>F160&lt;&gt;""</formula>
    </cfRule>
  </conditionalFormatting>
  <conditionalFormatting sqref="F163">
    <cfRule type="expression" dxfId="5" priority="6">
      <formula>AND(F163&lt;&gt;"",F163&lt;&gt;"Поле для самостоятельного указания компании-подрядчика")</formula>
    </cfRule>
  </conditionalFormatting>
  <conditionalFormatting sqref="F166">
    <cfRule type="expression" dxfId="4" priority="5">
      <formula>AND(F166&lt;&gt;"",F166&lt;&gt;"Поле для самостоятельного ввода стоимости работы")</formula>
    </cfRule>
  </conditionalFormatting>
  <conditionalFormatting sqref="F96">
    <cfRule type="expression" dxfId="3" priority="4">
      <formula>AND(F96&lt;&gt;"",F96&lt;&gt;"Поле для ввода сроков реализации. Пример: май 2015 - сентябрь 2015")</formula>
    </cfRule>
  </conditionalFormatting>
  <conditionalFormatting sqref="F111">
    <cfRule type="expression" dxfId="2" priority="3">
      <formula>AND(F111&lt;&gt;"",F111&lt;&gt;"Поле для ввода сроков реализации. Пример: май 2015 - сентябрь 2015")</formula>
    </cfRule>
  </conditionalFormatting>
  <conditionalFormatting sqref="F126">
    <cfRule type="expression" dxfId="1" priority="2">
      <formula>AND(F126&lt;&gt;"",F126&lt;&gt;"Поле для ввода сроков реализации. Пример: май 2015 - сентябрь 2015")</formula>
    </cfRule>
  </conditionalFormatting>
  <conditionalFormatting sqref="F242">
    <cfRule type="expression" dxfId="0" priority="1">
      <formula>AND(F242&lt;&gt;"",F242&lt;&gt;"Поле для самостоятельного ввода компании-поставщика")</formula>
    </cfRule>
  </conditionalFormatting>
  <dataValidations count="26">
    <dataValidation type="list" allowBlank="1" showInputMessage="1" sqref="F36">
      <formula1>index_cause_1</formula1>
    </dataValidation>
    <dataValidation type="list" allowBlank="1" showInputMessage="1" sqref="F58 F33">
      <formula1>index_equipment_parameters_1</formula1>
    </dataValidation>
    <dataValidation type="list" allowBlank="1" showInputMessage="1" sqref="F45">
      <formula1>OFFSET(index_product_type_2,MATCH(F42,index_product_type_1,0)-1,0,1,COUNTA(OFFSET(INDEX(index_product_type_1,MATCH(F42,index_product_type_1,0),1),0,1,1,50)))</formula1>
    </dataValidation>
    <dataValidation type="list" allowBlank="1" showInputMessage="1" sqref="F71">
      <formula1>index_influence_type_1</formula1>
    </dataValidation>
    <dataValidation type="list" allowBlank="1" showInputMessage="1" showErrorMessage="1" sqref="F42">
      <formula1>index_product_type_1</formula1>
    </dataValidation>
    <dataValidation type="list" allowBlank="1" showInputMessage="1" sqref="F140">
      <formula1>index_job_type_1</formula1>
    </dataValidation>
    <dataValidation type="list" allowBlank="1" showInputMessage="1" showErrorMessage="1" sqref="F5 F232">
      <formula1>index_job_result_1</formula1>
    </dataValidation>
    <dataValidation type="list" allowBlank="1" showInputMessage="1" showErrorMessage="1" sqref="F262">
      <formula1>index_superiority_level_1</formula1>
    </dataValidation>
    <dataValidation type="list" allowBlank="1" showInputMessage="1" showErrorMessage="1" sqref="F259">
      <formula1>index_equipment_parameters_1</formula1>
    </dataValidation>
    <dataValidation type="list" allowBlank="1" showInputMessage="1" showErrorMessage="1" sqref="F290">
      <formula1>index_risk_severity_1</formula1>
    </dataValidation>
    <dataValidation type="list" allowBlank="1" showInputMessage="1" showErrorMessage="1" sqref="F278">
      <formula1>index_stages_1</formula1>
    </dataValidation>
    <dataValidation type="list" allowBlank="1" showInputMessage="1" showErrorMessage="1" sqref="F308">
      <formula1>index_initiative_name_1</formula1>
    </dataValidation>
    <dataValidation type="list" allowBlank="1" showInputMessage="1" showErrorMessage="1" sqref="F293">
      <formula1>index_risk_probability_1</formula1>
    </dataValidation>
    <dataValidation type="list" allowBlank="1" showInputMessage="1" showErrorMessage="1" sqref="F272">
      <formula1>index_risk_type_1</formula1>
    </dataValidation>
    <dataValidation type="list" allowBlank="1" showInputMessage="1" sqref="F275">
      <formula1>index_risk_damage_type_1</formula1>
    </dataValidation>
    <dataValidation type="list" allowBlank="1" showInputMessage="1" showErrorMessage="1" sqref="F284">
      <formula1>index_influence_type_2</formula1>
    </dataValidation>
    <dataValidation type="list" allowBlank="1" showInputMessage="1" showErrorMessage="1" sqref="F305">
      <formula1>index_initiative_type_1</formula1>
    </dataValidation>
    <dataValidation type="list" allowBlank="1" showInputMessage="1" showErrorMessage="1" sqref="F15">
      <formula1>index_intellectual_property_1</formula1>
    </dataValidation>
    <dataValidation type="list" allowBlank="1" showInputMessage="1" sqref="F17">
      <formula1>index_intellectiual_region_1</formula1>
    </dataValidation>
    <dataValidation type="list" allowBlank="1" showInputMessage="1" showErrorMessage="1" sqref="F68 F281">
      <formula1>_calculated_items</formula1>
    </dataValidation>
    <dataValidation type="list" allowBlank="1" showInputMessage="1" sqref="F84 F99 F114 F129">
      <formula1>index_subsidiary_1</formula1>
    </dataValidation>
    <dataValidation type="list" allowBlank="1" showInputMessage="1" sqref="F21">
      <formula1>index_innovation_effect_1</formula1>
    </dataValidation>
    <dataValidation type="list" allowBlank="1" showInputMessage="1" sqref="F160">
      <formula1>index_job_type_2</formula1>
    </dataValidation>
    <dataValidation type="list" allowBlank="1" showInputMessage="1" sqref="F180">
      <formula1>index_job_type_3</formula1>
    </dataValidation>
    <dataValidation type="list" allowBlank="1" showInputMessage="1" sqref="F200">
      <formula1>index_job_type_4</formula1>
    </dataValidation>
    <dataValidation type="list" allowBlank="1" showInputMessage="1" showErrorMessage="1" sqref="F223">
      <formula1>index_job_type_0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>
      <selection activeCell="F111" sqref="F111:F1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</sheetPr>
  <dimension ref="A1:G151"/>
  <sheetViews>
    <sheetView topLeftCell="B1" workbookViewId="0">
      <selection activeCell="A4" sqref="A4"/>
    </sheetView>
  </sheetViews>
  <sheetFormatPr defaultRowHeight="15" outlineLevelCol="1" x14ac:dyDescent="0.25"/>
  <cols>
    <col min="1" max="1" width="36.42578125" customWidth="1"/>
    <col min="2" max="2" width="36.42578125" style="157" bestFit="1" customWidth="1"/>
    <col min="3" max="3" width="16.5703125" style="155" customWidth="1" outlineLevel="1"/>
    <col min="4" max="4" width="70.85546875" style="156" customWidth="1" outlineLevel="1"/>
    <col min="5" max="5" width="44.140625" style="157" customWidth="1"/>
    <col min="6" max="6" width="37.140625" customWidth="1"/>
    <col min="7" max="7" width="42" customWidth="1"/>
    <col min="9" max="9" width="10.28515625" bestFit="1" customWidth="1"/>
  </cols>
  <sheetData>
    <row r="1" spans="1:7" s="4" customFormat="1" x14ac:dyDescent="0.25">
      <c r="A1" s="4" t="s">
        <v>797</v>
      </c>
      <c r="B1" s="159" t="s">
        <v>798</v>
      </c>
      <c r="C1" s="160" t="s">
        <v>799</v>
      </c>
      <c r="D1" s="161" t="s">
        <v>800</v>
      </c>
      <c r="E1" s="159" t="s">
        <v>801</v>
      </c>
      <c r="F1" s="4" t="s">
        <v>799</v>
      </c>
    </row>
    <row r="2" spans="1:7" x14ac:dyDescent="0.25">
      <c r="A2" s="154" t="str">
        <f>IF(this_bp5="",IF(this_bp4="",IF(this_bp3="",IF(this_bp2="",this_bp1,this_bp2),this_bp3),this_bp4),this_bp5)</f>
        <v xml:space="preserve">БП1 ГРУППА ОСНОВНЫХ ПРОЦЕССОВ </v>
      </c>
      <c r="B2" s="158"/>
      <c r="D2" s="156" t="str">
        <f t="shared" ref="D2:D33" ca="1" si="0">IF(OFFSET(D2,0,-2)="","","["&amp;_process&amp;"]."&amp;OFFSET(D2,0,-2))</f>
        <v/>
      </c>
      <c r="E2" s="157" t="str">
        <f>"["&amp;'Форма заявки'!$F$139&amp;"]."&amp;'Форма заявки'!$F$145</f>
        <v>[Поле для ввода наименования компонента инновации].</v>
      </c>
      <c r="F2" t="s">
        <v>813</v>
      </c>
      <c r="G2" t="str">
        <f t="shared" ref="G2:G33" ca="1" si="1">IFERROR(IF(ROW()-ROW($G$1)&gt;IF(ISERR(INDEX(_process_items,1,1)),0,COUNTA(_process_items_prep)),INDEX(_component_items,ROW()-IF(ISERR(INDEX(_process_items,1,1)),0,COUNTA(_process_items_prep))-ROW($G$1)),INDEX(_process_items_prep,ROW()-ROW($G$1))),"")</f>
        <v>[Поле для ввода наименования компонента инновации].</v>
      </c>
    </row>
    <row r="3" spans="1:7" x14ac:dyDescent="0.25">
      <c r="B3" s="158"/>
      <c r="D3" s="156" t="str">
        <f t="shared" ca="1" si="0"/>
        <v/>
      </c>
      <c r="G3" t="str">
        <f t="shared" ca="1" si="1"/>
        <v/>
      </c>
    </row>
    <row r="4" spans="1:7" x14ac:dyDescent="0.25">
      <c r="B4" s="158"/>
      <c r="D4" s="156" t="str">
        <f t="shared" ca="1" si="0"/>
        <v/>
      </c>
      <c r="G4" t="str">
        <f t="shared" ca="1" si="1"/>
        <v/>
      </c>
    </row>
    <row r="5" spans="1:7" x14ac:dyDescent="0.25">
      <c r="B5" s="158"/>
      <c r="D5" s="156" t="str">
        <f t="shared" ca="1" si="0"/>
        <v/>
      </c>
      <c r="G5" t="str">
        <f t="shared" ca="1" si="1"/>
        <v/>
      </c>
    </row>
    <row r="6" spans="1:7" x14ac:dyDescent="0.25">
      <c r="B6" s="158"/>
      <c r="D6" s="156" t="str">
        <f t="shared" ca="1" si="0"/>
        <v/>
      </c>
      <c r="G6" t="str">
        <f t="shared" ca="1" si="1"/>
        <v/>
      </c>
    </row>
    <row r="7" spans="1:7" x14ac:dyDescent="0.25">
      <c r="B7" s="158"/>
      <c r="D7" s="156" t="str">
        <f t="shared" ca="1" si="0"/>
        <v/>
      </c>
      <c r="G7" t="str">
        <f t="shared" ca="1" si="1"/>
        <v/>
      </c>
    </row>
    <row r="8" spans="1:7" x14ac:dyDescent="0.25">
      <c r="B8" s="158"/>
      <c r="D8" s="156" t="str">
        <f t="shared" ca="1" si="0"/>
        <v/>
      </c>
      <c r="G8" t="str">
        <f t="shared" ca="1" si="1"/>
        <v/>
      </c>
    </row>
    <row r="9" spans="1:7" x14ac:dyDescent="0.25">
      <c r="B9" s="158"/>
      <c r="D9" s="156" t="str">
        <f t="shared" ca="1" si="0"/>
        <v/>
      </c>
      <c r="G9" t="str">
        <f t="shared" ca="1" si="1"/>
        <v/>
      </c>
    </row>
    <row r="10" spans="1:7" x14ac:dyDescent="0.25">
      <c r="B10" s="158"/>
      <c r="D10" s="156" t="str">
        <f t="shared" ca="1" si="0"/>
        <v/>
      </c>
      <c r="G10" t="str">
        <f t="shared" ca="1" si="1"/>
        <v/>
      </c>
    </row>
    <row r="11" spans="1:7" x14ac:dyDescent="0.25">
      <c r="B11" s="158"/>
      <c r="D11" s="156" t="str">
        <f t="shared" ca="1" si="0"/>
        <v/>
      </c>
      <c r="G11" t="str">
        <f t="shared" ca="1" si="1"/>
        <v/>
      </c>
    </row>
    <row r="12" spans="1:7" x14ac:dyDescent="0.25">
      <c r="B12" s="158"/>
      <c r="D12" s="156" t="str">
        <f t="shared" ca="1" si="0"/>
        <v/>
      </c>
      <c r="G12" t="str">
        <f t="shared" ca="1" si="1"/>
        <v/>
      </c>
    </row>
    <row r="13" spans="1:7" x14ac:dyDescent="0.25">
      <c r="B13" s="158"/>
      <c r="D13" s="156" t="str">
        <f t="shared" ca="1" si="0"/>
        <v/>
      </c>
      <c r="G13" t="str">
        <f t="shared" ca="1" si="1"/>
        <v/>
      </c>
    </row>
    <row r="14" spans="1:7" x14ac:dyDescent="0.25">
      <c r="B14" s="158"/>
      <c r="D14" s="156" t="str">
        <f t="shared" ca="1" si="0"/>
        <v/>
      </c>
      <c r="G14" t="str">
        <f t="shared" ca="1" si="1"/>
        <v/>
      </c>
    </row>
    <row r="15" spans="1:7" x14ac:dyDescent="0.25">
      <c r="B15" s="158"/>
      <c r="D15" s="156" t="str">
        <f t="shared" ca="1" si="0"/>
        <v/>
      </c>
      <c r="G15" t="str">
        <f t="shared" ca="1" si="1"/>
        <v/>
      </c>
    </row>
    <row r="16" spans="1:7" x14ac:dyDescent="0.25">
      <c r="B16" s="158"/>
      <c r="D16" s="156" t="str">
        <f t="shared" ca="1" si="0"/>
        <v/>
      </c>
      <c r="G16" t="str">
        <f t="shared" ca="1" si="1"/>
        <v/>
      </c>
    </row>
    <row r="17" spans="2:7" x14ac:dyDescent="0.25">
      <c r="B17" s="158"/>
      <c r="D17" s="156" t="str">
        <f t="shared" ca="1" si="0"/>
        <v/>
      </c>
      <c r="G17" t="str">
        <f t="shared" ca="1" si="1"/>
        <v/>
      </c>
    </row>
    <row r="18" spans="2:7" x14ac:dyDescent="0.25">
      <c r="B18" s="158"/>
      <c r="D18" s="156" t="str">
        <f t="shared" ca="1" si="0"/>
        <v/>
      </c>
      <c r="G18" t="str">
        <f t="shared" ca="1" si="1"/>
        <v/>
      </c>
    </row>
    <row r="19" spans="2:7" x14ac:dyDescent="0.25">
      <c r="B19" s="158"/>
      <c r="D19" s="156" t="str">
        <f t="shared" ca="1" si="0"/>
        <v/>
      </c>
      <c r="G19" t="str">
        <f t="shared" ca="1" si="1"/>
        <v/>
      </c>
    </row>
    <row r="20" spans="2:7" x14ac:dyDescent="0.25">
      <c r="B20" s="158"/>
      <c r="D20" s="156" t="str">
        <f t="shared" ca="1" si="0"/>
        <v/>
      </c>
      <c r="G20" t="str">
        <f t="shared" ca="1" si="1"/>
        <v/>
      </c>
    </row>
    <row r="21" spans="2:7" x14ac:dyDescent="0.25">
      <c r="B21" s="158"/>
      <c r="D21" s="156" t="str">
        <f t="shared" ca="1" si="0"/>
        <v/>
      </c>
      <c r="G21" t="str">
        <f t="shared" ca="1" si="1"/>
        <v/>
      </c>
    </row>
    <row r="22" spans="2:7" x14ac:dyDescent="0.25">
      <c r="B22" s="158"/>
      <c r="D22" s="156" t="str">
        <f t="shared" ca="1" si="0"/>
        <v/>
      </c>
      <c r="G22" t="str">
        <f t="shared" ca="1" si="1"/>
        <v/>
      </c>
    </row>
    <row r="23" spans="2:7" x14ac:dyDescent="0.25">
      <c r="B23" s="158"/>
      <c r="D23" s="156" t="str">
        <f t="shared" ca="1" si="0"/>
        <v/>
      </c>
      <c r="G23" t="str">
        <f t="shared" ca="1" si="1"/>
        <v/>
      </c>
    </row>
    <row r="24" spans="2:7" x14ac:dyDescent="0.25">
      <c r="B24" s="158"/>
      <c r="D24" s="156" t="str">
        <f t="shared" ca="1" si="0"/>
        <v/>
      </c>
      <c r="G24" t="str">
        <f t="shared" ca="1" si="1"/>
        <v/>
      </c>
    </row>
    <row r="25" spans="2:7" x14ac:dyDescent="0.25">
      <c r="B25" s="158"/>
      <c r="D25" s="156" t="str">
        <f t="shared" ca="1" si="0"/>
        <v/>
      </c>
      <c r="G25" t="str">
        <f t="shared" ca="1" si="1"/>
        <v/>
      </c>
    </row>
    <row r="26" spans="2:7" x14ac:dyDescent="0.25">
      <c r="B26" s="158"/>
      <c r="D26" s="156" t="str">
        <f t="shared" ca="1" si="0"/>
        <v/>
      </c>
      <c r="G26" t="str">
        <f t="shared" ca="1" si="1"/>
        <v/>
      </c>
    </row>
    <row r="27" spans="2:7" x14ac:dyDescent="0.25">
      <c r="B27" s="158"/>
      <c r="D27" s="156" t="str">
        <f t="shared" ca="1" si="0"/>
        <v/>
      </c>
      <c r="G27" t="str">
        <f t="shared" ca="1" si="1"/>
        <v/>
      </c>
    </row>
    <row r="28" spans="2:7" x14ac:dyDescent="0.25">
      <c r="B28" s="158"/>
      <c r="D28" s="156" t="str">
        <f t="shared" ca="1" si="0"/>
        <v/>
      </c>
      <c r="G28" t="str">
        <f t="shared" ca="1" si="1"/>
        <v/>
      </c>
    </row>
    <row r="29" spans="2:7" x14ac:dyDescent="0.25">
      <c r="B29" s="158"/>
      <c r="D29" s="156" t="str">
        <f t="shared" ca="1" si="0"/>
        <v/>
      </c>
      <c r="G29" t="str">
        <f t="shared" ca="1" si="1"/>
        <v/>
      </c>
    </row>
    <row r="30" spans="2:7" x14ac:dyDescent="0.25">
      <c r="B30" s="158"/>
      <c r="D30" s="156" t="str">
        <f t="shared" ca="1" si="0"/>
        <v/>
      </c>
      <c r="G30" t="str">
        <f t="shared" ca="1" si="1"/>
        <v/>
      </c>
    </row>
    <row r="31" spans="2:7" x14ac:dyDescent="0.25">
      <c r="B31" s="158"/>
      <c r="D31" s="156" t="str">
        <f t="shared" ca="1" si="0"/>
        <v/>
      </c>
      <c r="G31" t="str">
        <f t="shared" ca="1" si="1"/>
        <v/>
      </c>
    </row>
    <row r="32" spans="2:7" x14ac:dyDescent="0.25">
      <c r="B32" s="158"/>
      <c r="D32" s="156" t="str">
        <f t="shared" ca="1" si="0"/>
        <v/>
      </c>
      <c r="G32" t="str">
        <f t="shared" ca="1" si="1"/>
        <v/>
      </c>
    </row>
    <row r="33" spans="2:7" x14ac:dyDescent="0.25">
      <c r="B33" s="158"/>
      <c r="D33" s="156" t="str">
        <f t="shared" ca="1" si="0"/>
        <v/>
      </c>
      <c r="G33" t="str">
        <f t="shared" ca="1" si="1"/>
        <v/>
      </c>
    </row>
    <row r="34" spans="2:7" x14ac:dyDescent="0.25">
      <c r="B34" s="158"/>
      <c r="D34" s="156" t="str">
        <f t="shared" ref="D34:D51" ca="1" si="2">IF(OFFSET(D34,0,-2)="","","["&amp;_process&amp;"]."&amp;OFFSET(D34,0,-2))</f>
        <v/>
      </c>
      <c r="G34" t="str">
        <f t="shared" ref="G34:G65" ca="1" si="3">IFERROR(IF(ROW()-ROW($G$1)&gt;IF(ISERR(INDEX(_process_items,1,1)),0,COUNTA(_process_items_prep)),INDEX(_component_items,ROW()-IF(ISERR(INDEX(_process_items,1,1)),0,COUNTA(_process_items_prep))-ROW($G$1)),INDEX(_process_items_prep,ROW()-ROW($G$1))),"")</f>
        <v/>
      </c>
    </row>
    <row r="35" spans="2:7" x14ac:dyDescent="0.25">
      <c r="B35" s="158"/>
      <c r="D35" s="156" t="str">
        <f t="shared" ca="1" si="2"/>
        <v/>
      </c>
      <c r="G35" t="str">
        <f t="shared" ca="1" si="3"/>
        <v/>
      </c>
    </row>
    <row r="36" spans="2:7" x14ac:dyDescent="0.25">
      <c r="B36" s="158"/>
      <c r="D36" s="156" t="str">
        <f t="shared" ca="1" si="2"/>
        <v/>
      </c>
      <c r="G36" t="str">
        <f t="shared" ca="1" si="3"/>
        <v/>
      </c>
    </row>
    <row r="37" spans="2:7" x14ac:dyDescent="0.25">
      <c r="B37" s="158"/>
      <c r="D37" s="156" t="str">
        <f t="shared" ca="1" si="2"/>
        <v/>
      </c>
      <c r="G37" t="str">
        <f t="shared" ca="1" si="3"/>
        <v/>
      </c>
    </row>
    <row r="38" spans="2:7" x14ac:dyDescent="0.25">
      <c r="B38" s="158"/>
      <c r="D38" s="156" t="str">
        <f t="shared" ca="1" si="2"/>
        <v/>
      </c>
      <c r="G38" t="str">
        <f t="shared" ca="1" si="3"/>
        <v/>
      </c>
    </row>
    <row r="39" spans="2:7" x14ac:dyDescent="0.25">
      <c r="B39" s="158"/>
      <c r="D39" s="156" t="str">
        <f t="shared" ca="1" si="2"/>
        <v/>
      </c>
      <c r="G39" t="str">
        <f t="shared" ca="1" si="3"/>
        <v/>
      </c>
    </row>
    <row r="40" spans="2:7" x14ac:dyDescent="0.25">
      <c r="D40" s="156" t="str">
        <f t="shared" ca="1" si="2"/>
        <v/>
      </c>
      <c r="G40" t="str">
        <f t="shared" ca="1" si="3"/>
        <v/>
      </c>
    </row>
    <row r="41" spans="2:7" x14ac:dyDescent="0.25">
      <c r="D41" s="156" t="str">
        <f t="shared" ca="1" si="2"/>
        <v/>
      </c>
      <c r="G41" t="str">
        <f t="shared" ca="1" si="3"/>
        <v/>
      </c>
    </row>
    <row r="42" spans="2:7" x14ac:dyDescent="0.25">
      <c r="D42" s="156" t="str">
        <f t="shared" ca="1" si="2"/>
        <v/>
      </c>
      <c r="G42" t="str">
        <f t="shared" ca="1" si="3"/>
        <v/>
      </c>
    </row>
    <row r="43" spans="2:7" x14ac:dyDescent="0.25">
      <c r="D43" s="156" t="str">
        <f t="shared" ca="1" si="2"/>
        <v/>
      </c>
      <c r="G43" t="str">
        <f t="shared" ca="1" si="3"/>
        <v/>
      </c>
    </row>
    <row r="44" spans="2:7" x14ac:dyDescent="0.25">
      <c r="D44" s="156" t="str">
        <f t="shared" ca="1" si="2"/>
        <v/>
      </c>
      <c r="G44" t="str">
        <f t="shared" ca="1" si="3"/>
        <v/>
      </c>
    </row>
    <row r="45" spans="2:7" x14ac:dyDescent="0.25">
      <c r="D45" s="156" t="str">
        <f t="shared" ca="1" si="2"/>
        <v/>
      </c>
      <c r="G45" t="str">
        <f t="shared" ca="1" si="3"/>
        <v/>
      </c>
    </row>
    <row r="46" spans="2:7" x14ac:dyDescent="0.25">
      <c r="D46" s="156" t="str">
        <f t="shared" ca="1" si="2"/>
        <v/>
      </c>
      <c r="G46" t="str">
        <f t="shared" ca="1" si="3"/>
        <v/>
      </c>
    </row>
    <row r="47" spans="2:7" x14ac:dyDescent="0.25">
      <c r="D47" s="156" t="str">
        <f t="shared" ca="1" si="2"/>
        <v/>
      </c>
      <c r="G47" t="str">
        <f t="shared" ca="1" si="3"/>
        <v/>
      </c>
    </row>
    <row r="48" spans="2:7" x14ac:dyDescent="0.25">
      <c r="D48" s="156" t="str">
        <f t="shared" ca="1" si="2"/>
        <v/>
      </c>
      <c r="G48" t="str">
        <f t="shared" ca="1" si="3"/>
        <v/>
      </c>
    </row>
    <row r="49" spans="4:7" x14ac:dyDescent="0.25">
      <c r="D49" s="156" t="str">
        <f t="shared" ca="1" si="2"/>
        <v/>
      </c>
      <c r="G49" t="str">
        <f t="shared" ca="1" si="3"/>
        <v/>
      </c>
    </row>
    <row r="50" spans="4:7" x14ac:dyDescent="0.25">
      <c r="D50" s="156" t="str">
        <f t="shared" ca="1" si="2"/>
        <v/>
      </c>
      <c r="G50" t="str">
        <f t="shared" ca="1" si="3"/>
        <v/>
      </c>
    </row>
    <row r="51" spans="4:7" x14ac:dyDescent="0.25">
      <c r="D51" s="156" t="str">
        <f t="shared" ca="1" si="2"/>
        <v/>
      </c>
      <c r="G51" t="str">
        <f t="shared" ca="1" si="3"/>
        <v/>
      </c>
    </row>
    <row r="52" spans="4:7" x14ac:dyDescent="0.25">
      <c r="G52" t="str">
        <f t="shared" ca="1" si="3"/>
        <v/>
      </c>
    </row>
    <row r="53" spans="4:7" x14ac:dyDescent="0.25">
      <c r="G53" t="str">
        <f t="shared" ca="1" si="3"/>
        <v/>
      </c>
    </row>
    <row r="54" spans="4:7" x14ac:dyDescent="0.25">
      <c r="G54" t="str">
        <f t="shared" ca="1" si="3"/>
        <v/>
      </c>
    </row>
    <row r="55" spans="4:7" x14ac:dyDescent="0.25">
      <c r="G55" t="str">
        <f t="shared" ca="1" si="3"/>
        <v/>
      </c>
    </row>
    <row r="56" spans="4:7" x14ac:dyDescent="0.25">
      <c r="G56" t="str">
        <f t="shared" ca="1" si="3"/>
        <v/>
      </c>
    </row>
    <row r="57" spans="4:7" x14ac:dyDescent="0.25">
      <c r="G57" t="str">
        <f t="shared" ca="1" si="3"/>
        <v/>
      </c>
    </row>
    <row r="58" spans="4:7" x14ac:dyDescent="0.25">
      <c r="G58" t="str">
        <f t="shared" ca="1" si="3"/>
        <v/>
      </c>
    </row>
    <row r="59" spans="4:7" x14ac:dyDescent="0.25">
      <c r="G59" t="str">
        <f t="shared" ca="1" si="3"/>
        <v/>
      </c>
    </row>
    <row r="60" spans="4:7" x14ac:dyDescent="0.25">
      <c r="G60" t="str">
        <f t="shared" ca="1" si="3"/>
        <v/>
      </c>
    </row>
    <row r="61" spans="4:7" x14ac:dyDescent="0.25">
      <c r="G61" t="str">
        <f t="shared" ca="1" si="3"/>
        <v/>
      </c>
    </row>
    <row r="62" spans="4:7" x14ac:dyDescent="0.25">
      <c r="G62" t="str">
        <f t="shared" ca="1" si="3"/>
        <v/>
      </c>
    </row>
    <row r="63" spans="4:7" x14ac:dyDescent="0.25">
      <c r="G63" t="str">
        <f t="shared" ca="1" si="3"/>
        <v/>
      </c>
    </row>
    <row r="64" spans="4:7" x14ac:dyDescent="0.25">
      <c r="G64" t="str">
        <f t="shared" ca="1" si="3"/>
        <v/>
      </c>
    </row>
    <row r="65" spans="7:7" x14ac:dyDescent="0.25">
      <c r="G65" t="str">
        <f t="shared" ca="1" si="3"/>
        <v/>
      </c>
    </row>
    <row r="66" spans="7:7" x14ac:dyDescent="0.25">
      <c r="G66" t="str">
        <f t="shared" ref="G66:G97" ca="1" si="4">IFERROR(IF(ROW()-ROW($G$1)&gt;IF(ISERR(INDEX(_process_items,1,1)),0,COUNTA(_process_items_prep)),INDEX(_component_items,ROW()-IF(ISERR(INDEX(_process_items,1,1)),0,COUNTA(_process_items_prep))-ROW($G$1)),INDEX(_process_items_prep,ROW()-ROW($G$1))),"")</f>
        <v/>
      </c>
    </row>
    <row r="67" spans="7:7" x14ac:dyDescent="0.25">
      <c r="G67" t="str">
        <f t="shared" ca="1" si="4"/>
        <v/>
      </c>
    </row>
    <row r="68" spans="7:7" x14ac:dyDescent="0.25">
      <c r="G68" t="str">
        <f t="shared" ca="1" si="4"/>
        <v/>
      </c>
    </row>
    <row r="69" spans="7:7" x14ac:dyDescent="0.25">
      <c r="G69" t="str">
        <f t="shared" ca="1" si="4"/>
        <v/>
      </c>
    </row>
    <row r="70" spans="7:7" x14ac:dyDescent="0.25">
      <c r="G70" t="str">
        <f t="shared" ca="1" si="4"/>
        <v/>
      </c>
    </row>
    <row r="71" spans="7:7" x14ac:dyDescent="0.25">
      <c r="G71" t="str">
        <f t="shared" ca="1" si="4"/>
        <v/>
      </c>
    </row>
    <row r="72" spans="7:7" x14ac:dyDescent="0.25">
      <c r="G72" t="str">
        <f t="shared" ca="1" si="4"/>
        <v/>
      </c>
    </row>
    <row r="73" spans="7:7" x14ac:dyDescent="0.25">
      <c r="G73" t="str">
        <f t="shared" ca="1" si="4"/>
        <v/>
      </c>
    </row>
    <row r="74" spans="7:7" x14ac:dyDescent="0.25">
      <c r="G74" t="str">
        <f t="shared" ca="1" si="4"/>
        <v/>
      </c>
    </row>
    <row r="75" spans="7:7" x14ac:dyDescent="0.25">
      <c r="G75" t="str">
        <f t="shared" ca="1" si="4"/>
        <v/>
      </c>
    </row>
    <row r="76" spans="7:7" x14ac:dyDescent="0.25">
      <c r="G76" t="str">
        <f t="shared" ca="1" si="4"/>
        <v/>
      </c>
    </row>
    <row r="77" spans="7:7" x14ac:dyDescent="0.25">
      <c r="G77" t="str">
        <f t="shared" ca="1" si="4"/>
        <v/>
      </c>
    </row>
    <row r="78" spans="7:7" x14ac:dyDescent="0.25">
      <c r="G78" t="str">
        <f t="shared" ca="1" si="4"/>
        <v/>
      </c>
    </row>
    <row r="79" spans="7:7" x14ac:dyDescent="0.25">
      <c r="G79" t="str">
        <f t="shared" ca="1" si="4"/>
        <v/>
      </c>
    </row>
    <row r="80" spans="7:7" x14ac:dyDescent="0.25">
      <c r="G80" t="str">
        <f t="shared" ca="1" si="4"/>
        <v/>
      </c>
    </row>
    <row r="81" spans="7:7" x14ac:dyDescent="0.25">
      <c r="G81" t="str">
        <f t="shared" ca="1" si="4"/>
        <v/>
      </c>
    </row>
    <row r="82" spans="7:7" x14ac:dyDescent="0.25">
      <c r="G82" t="str">
        <f t="shared" ca="1" si="4"/>
        <v/>
      </c>
    </row>
    <row r="83" spans="7:7" x14ac:dyDescent="0.25">
      <c r="G83" t="str">
        <f t="shared" ca="1" si="4"/>
        <v/>
      </c>
    </row>
    <row r="84" spans="7:7" x14ac:dyDescent="0.25">
      <c r="G84" t="str">
        <f t="shared" ca="1" si="4"/>
        <v/>
      </c>
    </row>
    <row r="85" spans="7:7" x14ac:dyDescent="0.25">
      <c r="G85" t="str">
        <f t="shared" ca="1" si="4"/>
        <v/>
      </c>
    </row>
    <row r="86" spans="7:7" x14ac:dyDescent="0.25">
      <c r="G86" t="str">
        <f t="shared" ca="1" si="4"/>
        <v/>
      </c>
    </row>
    <row r="87" spans="7:7" x14ac:dyDescent="0.25">
      <c r="G87" t="str">
        <f t="shared" ca="1" si="4"/>
        <v/>
      </c>
    </row>
    <row r="88" spans="7:7" x14ac:dyDescent="0.25">
      <c r="G88" t="str">
        <f t="shared" ca="1" si="4"/>
        <v/>
      </c>
    </row>
    <row r="89" spans="7:7" x14ac:dyDescent="0.25">
      <c r="G89" t="str">
        <f t="shared" ca="1" si="4"/>
        <v/>
      </c>
    </row>
    <row r="90" spans="7:7" x14ac:dyDescent="0.25">
      <c r="G90" t="str">
        <f t="shared" ca="1" si="4"/>
        <v/>
      </c>
    </row>
    <row r="91" spans="7:7" x14ac:dyDescent="0.25">
      <c r="G91" t="str">
        <f t="shared" ca="1" si="4"/>
        <v/>
      </c>
    </row>
    <row r="92" spans="7:7" x14ac:dyDescent="0.25">
      <c r="G92" t="str">
        <f t="shared" ca="1" si="4"/>
        <v/>
      </c>
    </row>
    <row r="93" spans="7:7" x14ac:dyDescent="0.25">
      <c r="G93" t="str">
        <f t="shared" ca="1" si="4"/>
        <v/>
      </c>
    </row>
    <row r="94" spans="7:7" x14ac:dyDescent="0.25">
      <c r="G94" t="str">
        <f t="shared" ca="1" si="4"/>
        <v/>
      </c>
    </row>
    <row r="95" spans="7:7" x14ac:dyDescent="0.25">
      <c r="G95" t="str">
        <f t="shared" ca="1" si="4"/>
        <v/>
      </c>
    </row>
    <row r="96" spans="7:7" x14ac:dyDescent="0.25">
      <c r="G96" t="str">
        <f t="shared" ca="1" si="4"/>
        <v/>
      </c>
    </row>
    <row r="97" spans="7:7" x14ac:dyDescent="0.25">
      <c r="G97" t="str">
        <f t="shared" ca="1" si="4"/>
        <v/>
      </c>
    </row>
    <row r="98" spans="7:7" x14ac:dyDescent="0.25">
      <c r="G98" t="str">
        <f t="shared" ref="G98:G129" ca="1" si="5">IFERROR(IF(ROW()-ROW($G$1)&gt;IF(ISERR(INDEX(_process_items,1,1)),0,COUNTA(_process_items_prep)),INDEX(_component_items,ROW()-IF(ISERR(INDEX(_process_items,1,1)),0,COUNTA(_process_items_prep))-ROW($G$1)),INDEX(_process_items_prep,ROW()-ROW($G$1))),"")</f>
        <v/>
      </c>
    </row>
    <row r="99" spans="7:7" x14ac:dyDescent="0.25">
      <c r="G99" t="str">
        <f t="shared" ca="1" si="5"/>
        <v/>
      </c>
    </row>
    <row r="100" spans="7:7" x14ac:dyDescent="0.25">
      <c r="G100" t="str">
        <f t="shared" ca="1" si="5"/>
        <v/>
      </c>
    </row>
    <row r="101" spans="7:7" x14ac:dyDescent="0.25">
      <c r="G101" t="str">
        <f t="shared" ca="1" si="5"/>
        <v/>
      </c>
    </row>
    <row r="102" spans="7:7" x14ac:dyDescent="0.25">
      <c r="G102" t="str">
        <f t="shared" ca="1" si="5"/>
        <v/>
      </c>
    </row>
    <row r="103" spans="7:7" x14ac:dyDescent="0.25">
      <c r="G103" t="str">
        <f t="shared" ca="1" si="5"/>
        <v/>
      </c>
    </row>
    <row r="104" spans="7:7" x14ac:dyDescent="0.25">
      <c r="G104" t="str">
        <f t="shared" ca="1" si="5"/>
        <v/>
      </c>
    </row>
    <row r="105" spans="7:7" x14ac:dyDescent="0.25">
      <c r="G105" t="str">
        <f t="shared" ca="1" si="5"/>
        <v/>
      </c>
    </row>
    <row r="106" spans="7:7" x14ac:dyDescent="0.25">
      <c r="G106" t="str">
        <f t="shared" ca="1" si="5"/>
        <v/>
      </c>
    </row>
    <row r="107" spans="7:7" x14ac:dyDescent="0.25">
      <c r="G107" t="str">
        <f t="shared" ca="1" si="5"/>
        <v/>
      </c>
    </row>
    <row r="108" spans="7:7" x14ac:dyDescent="0.25">
      <c r="G108" t="str">
        <f t="shared" ca="1" si="5"/>
        <v/>
      </c>
    </row>
    <row r="109" spans="7:7" x14ac:dyDescent="0.25">
      <c r="G109" t="str">
        <f t="shared" ca="1" si="5"/>
        <v/>
      </c>
    </row>
    <row r="110" spans="7:7" x14ac:dyDescent="0.25">
      <c r="G110" t="str">
        <f t="shared" ca="1" si="5"/>
        <v/>
      </c>
    </row>
    <row r="111" spans="7:7" x14ac:dyDescent="0.25">
      <c r="G111" t="str">
        <f t="shared" ca="1" si="5"/>
        <v/>
      </c>
    </row>
    <row r="112" spans="7:7" x14ac:dyDescent="0.25">
      <c r="G112" t="str">
        <f t="shared" ca="1" si="5"/>
        <v/>
      </c>
    </row>
    <row r="113" spans="7:7" x14ac:dyDescent="0.25">
      <c r="G113" t="str">
        <f t="shared" ca="1" si="5"/>
        <v/>
      </c>
    </row>
    <row r="114" spans="7:7" x14ac:dyDescent="0.25">
      <c r="G114" t="str">
        <f t="shared" ca="1" si="5"/>
        <v/>
      </c>
    </row>
    <row r="115" spans="7:7" x14ac:dyDescent="0.25">
      <c r="G115" t="str">
        <f t="shared" ca="1" si="5"/>
        <v/>
      </c>
    </row>
    <row r="116" spans="7:7" x14ac:dyDescent="0.25">
      <c r="G116" t="str">
        <f t="shared" ca="1" si="5"/>
        <v/>
      </c>
    </row>
    <row r="117" spans="7:7" x14ac:dyDescent="0.25">
      <c r="G117" t="str">
        <f t="shared" ca="1" si="5"/>
        <v/>
      </c>
    </row>
    <row r="118" spans="7:7" x14ac:dyDescent="0.25">
      <c r="G118" t="str">
        <f t="shared" ca="1" si="5"/>
        <v/>
      </c>
    </row>
    <row r="119" spans="7:7" x14ac:dyDescent="0.25">
      <c r="G119" t="str">
        <f t="shared" ca="1" si="5"/>
        <v/>
      </c>
    </row>
    <row r="120" spans="7:7" x14ac:dyDescent="0.25">
      <c r="G120" t="str">
        <f t="shared" ca="1" si="5"/>
        <v/>
      </c>
    </row>
    <row r="121" spans="7:7" x14ac:dyDescent="0.25">
      <c r="G121" t="str">
        <f t="shared" ca="1" si="5"/>
        <v/>
      </c>
    </row>
    <row r="122" spans="7:7" x14ac:dyDescent="0.25">
      <c r="G122" t="str">
        <f t="shared" ca="1" si="5"/>
        <v/>
      </c>
    </row>
    <row r="123" spans="7:7" x14ac:dyDescent="0.25">
      <c r="G123" t="str">
        <f t="shared" ca="1" si="5"/>
        <v/>
      </c>
    </row>
    <row r="124" spans="7:7" x14ac:dyDescent="0.25">
      <c r="G124" t="str">
        <f t="shared" ca="1" si="5"/>
        <v/>
      </c>
    </row>
    <row r="125" spans="7:7" x14ac:dyDescent="0.25">
      <c r="G125" t="str">
        <f t="shared" ca="1" si="5"/>
        <v/>
      </c>
    </row>
    <row r="126" spans="7:7" x14ac:dyDescent="0.25">
      <c r="G126" t="str">
        <f t="shared" ca="1" si="5"/>
        <v/>
      </c>
    </row>
    <row r="127" spans="7:7" x14ac:dyDescent="0.25">
      <c r="G127" t="str">
        <f t="shared" ca="1" si="5"/>
        <v/>
      </c>
    </row>
    <row r="128" spans="7:7" x14ac:dyDescent="0.25">
      <c r="G128" t="str">
        <f t="shared" ca="1" si="5"/>
        <v/>
      </c>
    </row>
    <row r="129" spans="7:7" x14ac:dyDescent="0.25">
      <c r="G129" t="str">
        <f t="shared" ca="1" si="5"/>
        <v/>
      </c>
    </row>
    <row r="130" spans="7:7" x14ac:dyDescent="0.25">
      <c r="G130" t="str">
        <f t="shared" ref="G130:G151" ca="1" si="6">IFERROR(IF(ROW()-ROW($G$1)&gt;IF(ISERR(INDEX(_process_items,1,1)),0,COUNTA(_process_items_prep)),INDEX(_component_items,ROW()-IF(ISERR(INDEX(_process_items,1,1)),0,COUNTA(_process_items_prep))-ROW($G$1)),INDEX(_process_items_prep,ROW()-ROW($G$1))),"")</f>
        <v/>
      </c>
    </row>
    <row r="131" spans="7:7" x14ac:dyDescent="0.25">
      <c r="G131" t="str">
        <f t="shared" ca="1" si="6"/>
        <v/>
      </c>
    </row>
    <row r="132" spans="7:7" x14ac:dyDescent="0.25">
      <c r="G132" t="str">
        <f t="shared" ca="1" si="6"/>
        <v/>
      </c>
    </row>
    <row r="133" spans="7:7" x14ac:dyDescent="0.25">
      <c r="G133" t="str">
        <f t="shared" ca="1" si="6"/>
        <v/>
      </c>
    </row>
    <row r="134" spans="7:7" x14ac:dyDescent="0.25">
      <c r="G134" t="str">
        <f t="shared" ca="1" si="6"/>
        <v/>
      </c>
    </row>
    <row r="135" spans="7:7" x14ac:dyDescent="0.25">
      <c r="G135" t="str">
        <f t="shared" ca="1" si="6"/>
        <v/>
      </c>
    </row>
    <row r="136" spans="7:7" x14ac:dyDescent="0.25">
      <c r="G136" t="str">
        <f t="shared" ca="1" si="6"/>
        <v/>
      </c>
    </row>
    <row r="137" spans="7:7" x14ac:dyDescent="0.25">
      <c r="G137" t="str">
        <f t="shared" ca="1" si="6"/>
        <v/>
      </c>
    </row>
    <row r="138" spans="7:7" x14ac:dyDescent="0.25">
      <c r="G138" t="str">
        <f t="shared" ca="1" si="6"/>
        <v/>
      </c>
    </row>
    <row r="139" spans="7:7" x14ac:dyDescent="0.25">
      <c r="G139" t="str">
        <f t="shared" ca="1" si="6"/>
        <v/>
      </c>
    </row>
    <row r="140" spans="7:7" x14ac:dyDescent="0.25">
      <c r="G140" t="str">
        <f t="shared" ca="1" si="6"/>
        <v/>
      </c>
    </row>
    <row r="141" spans="7:7" x14ac:dyDescent="0.25">
      <c r="G141" t="str">
        <f t="shared" ca="1" si="6"/>
        <v/>
      </c>
    </row>
    <row r="142" spans="7:7" x14ac:dyDescent="0.25">
      <c r="G142" t="str">
        <f t="shared" ca="1" si="6"/>
        <v/>
      </c>
    </row>
    <row r="143" spans="7:7" x14ac:dyDescent="0.25">
      <c r="G143" t="str">
        <f t="shared" ca="1" si="6"/>
        <v/>
      </c>
    </row>
    <row r="144" spans="7:7" x14ac:dyDescent="0.25">
      <c r="G144" t="str">
        <f t="shared" ca="1" si="6"/>
        <v/>
      </c>
    </row>
    <row r="145" spans="7:7" x14ac:dyDescent="0.25">
      <c r="G145" t="str">
        <f t="shared" ca="1" si="6"/>
        <v/>
      </c>
    </row>
    <row r="146" spans="7:7" x14ac:dyDescent="0.25">
      <c r="G146" t="str">
        <f t="shared" ca="1" si="6"/>
        <v/>
      </c>
    </row>
    <row r="147" spans="7:7" x14ac:dyDescent="0.25">
      <c r="G147" t="str">
        <f t="shared" ca="1" si="6"/>
        <v/>
      </c>
    </row>
    <row r="148" spans="7:7" x14ac:dyDescent="0.25">
      <c r="G148" t="str">
        <f t="shared" ca="1" si="6"/>
        <v/>
      </c>
    </row>
    <row r="149" spans="7:7" x14ac:dyDescent="0.25">
      <c r="G149" t="str">
        <f t="shared" ca="1" si="6"/>
        <v/>
      </c>
    </row>
    <row r="150" spans="7:7" x14ac:dyDescent="0.25">
      <c r="G150" t="str">
        <f t="shared" ca="1" si="6"/>
        <v/>
      </c>
    </row>
    <row r="151" spans="7:7" x14ac:dyDescent="0.25">
      <c r="G151" t="str">
        <f t="shared" ca="1" si="6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96</vt:i4>
      </vt:variant>
    </vt:vector>
  </HeadingPairs>
  <TitlesOfParts>
    <vt:vector size="108" baseType="lpstr">
      <vt:lpstr>Статус заполнения</vt:lpstr>
      <vt:lpstr>Форма заявки</vt:lpstr>
      <vt:lpstr>Спр_Показатели компонентов</vt:lpstr>
      <vt:lpstr>МСП</vt:lpstr>
      <vt:lpstr>Стартовая страница</vt:lpstr>
      <vt:lpstr>Справочники</vt:lpstr>
      <vt:lpstr>Справочник процессов</vt:lpstr>
      <vt:lpstr>Процессы прочие</vt:lpstr>
      <vt:lpstr>Справка</vt:lpstr>
      <vt:lpstr>Шаблоны</vt:lpstr>
      <vt:lpstr>Шаблоны фигур</vt:lpstr>
      <vt:lpstr>Динамические справочники</vt:lpstr>
      <vt:lpstr>_bp1</vt:lpstr>
      <vt:lpstr>_bp2</vt:lpstr>
      <vt:lpstr>_bp3</vt:lpstr>
      <vt:lpstr>_bp4</vt:lpstr>
      <vt:lpstr>_bp5</vt:lpstr>
      <vt:lpstr>_component_item0</vt:lpstr>
      <vt:lpstr>_ent_type</vt:lpstr>
      <vt:lpstr>_ent_type_smb</vt:lpstr>
      <vt:lpstr>_index_component_items</vt:lpstr>
      <vt:lpstr>_process</vt:lpstr>
      <vt:lpstr>_process_item0</vt:lpstr>
      <vt:lpstr>_stagestart</vt:lpstr>
      <vt:lpstr>Analog_1</vt:lpstr>
      <vt:lpstr>Analog_2</vt:lpstr>
      <vt:lpstr>Component_1</vt:lpstr>
      <vt:lpstr>Dependency_1_1_1</vt:lpstr>
      <vt:lpstr>Effect_1</vt:lpstr>
      <vt:lpstr>Executor_1_1_1</vt:lpstr>
      <vt:lpstr>index_cause_1</vt:lpstr>
      <vt:lpstr>index_commercialization_type_1</vt:lpstr>
      <vt:lpstr>index_enterprise_type_1</vt:lpstr>
      <vt:lpstr>index_equipment_parameters_1</vt:lpstr>
      <vt:lpstr>index_equipment_type_1</vt:lpstr>
      <vt:lpstr>index_implementation_object_type_1</vt:lpstr>
      <vt:lpstr>index_implementation_volume_type_1</vt:lpstr>
      <vt:lpstr>index_influence_type_1</vt:lpstr>
      <vt:lpstr>index_influence_type_2</vt:lpstr>
      <vt:lpstr>index_initiative_name_1</vt:lpstr>
      <vt:lpstr>index_initiative_type_1</vt:lpstr>
      <vt:lpstr>index_innovation_direction_1</vt:lpstr>
      <vt:lpstr>index_innovation_effect_1</vt:lpstr>
      <vt:lpstr>index_intellectiual_region_1</vt:lpstr>
      <vt:lpstr>index_intellectual_property_1</vt:lpstr>
      <vt:lpstr>index_item_1</vt:lpstr>
      <vt:lpstr>index_job_result_1</vt:lpstr>
      <vt:lpstr>index_job_type_0</vt:lpstr>
      <vt:lpstr>index_job_type_1</vt:lpstr>
      <vt:lpstr>index_job_type_2</vt:lpstr>
      <vt:lpstr>index_job_type_3</vt:lpstr>
      <vt:lpstr>index_job_type_4</vt:lpstr>
      <vt:lpstr>index_product_purpose_1</vt:lpstr>
      <vt:lpstr>index_product_type_0</vt:lpstr>
      <vt:lpstr>index_product_type_1</vt:lpstr>
      <vt:lpstr>index_product_type_2</vt:lpstr>
      <vt:lpstr>index_project_type_1</vt:lpstr>
      <vt:lpstr>index_risk_damage_type_1</vt:lpstr>
      <vt:lpstr>index_risk_name_1</vt:lpstr>
      <vt:lpstr>index_risk_probability_1</vt:lpstr>
      <vt:lpstr>index_risk_severity_1</vt:lpstr>
      <vt:lpstr>index_risk_type_1</vt:lpstr>
      <vt:lpstr>index_stage_1</vt:lpstr>
      <vt:lpstr>index_stages_1</vt:lpstr>
      <vt:lpstr>index_subsidiary_1</vt:lpstr>
      <vt:lpstr>index_superiority_level_1</vt:lpstr>
      <vt:lpstr>IntProperty_1_1</vt:lpstr>
      <vt:lpstr>Item_1_1</vt:lpstr>
      <vt:lpstr>JobNIR_1_1</vt:lpstr>
      <vt:lpstr>MSB</vt:lpstr>
      <vt:lpstr>project_type</vt:lpstr>
      <vt:lpstr>Result_1</vt:lpstr>
      <vt:lpstr>Risk_1</vt:lpstr>
      <vt:lpstr>section1</vt:lpstr>
      <vt:lpstr>section2</vt:lpstr>
      <vt:lpstr>section3</vt:lpstr>
      <vt:lpstr>section4</vt:lpstr>
      <vt:lpstr>section5</vt:lpstr>
      <vt:lpstr>Stage_1</vt:lpstr>
      <vt:lpstr>StageResult_1_1_1</vt:lpstr>
      <vt:lpstr>temp1_1</vt:lpstr>
      <vt:lpstr>temp1_2</vt:lpstr>
      <vt:lpstr>temp1_3</vt:lpstr>
      <vt:lpstr>temp2_1</vt:lpstr>
      <vt:lpstr>temp2_2</vt:lpstr>
      <vt:lpstr>temp2_3</vt:lpstr>
      <vt:lpstr>temp2_4</vt:lpstr>
      <vt:lpstr>temp2_5</vt:lpstr>
      <vt:lpstr>temp3_1</vt:lpstr>
      <vt:lpstr>temp3_2</vt:lpstr>
      <vt:lpstr>temp3_3</vt:lpstr>
      <vt:lpstr>temp3_4</vt:lpstr>
      <vt:lpstr>temp3_51</vt:lpstr>
      <vt:lpstr>temp3_52</vt:lpstr>
      <vt:lpstr>temp3_53</vt:lpstr>
      <vt:lpstr>temp3_54</vt:lpstr>
      <vt:lpstr>temp3_6</vt:lpstr>
      <vt:lpstr>temp3_7</vt:lpstr>
      <vt:lpstr>temp4_1</vt:lpstr>
      <vt:lpstr>temp4_2</vt:lpstr>
      <vt:lpstr>temp5_1</vt:lpstr>
      <vt:lpstr>temp5_2</vt:lpstr>
      <vt:lpstr>this_bp1</vt:lpstr>
      <vt:lpstr>this_bp2</vt:lpstr>
      <vt:lpstr>this_bp3</vt:lpstr>
      <vt:lpstr>this_bp4</vt:lpstr>
      <vt:lpstr>this_bp5</vt:lpstr>
      <vt:lpstr>'Форма заявки'!Область_печати</vt:lpstr>
    </vt:vector>
  </TitlesOfParts>
  <Manager>Павел Шингарев</Manager>
  <Company>ООО "ЦИР"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заявки на ЦИП</dc:title>
  <dc:creator>Лаборатория инновационных технологий в управлении</dc:creator>
  <cp:keywords>Инновации; Проекты; Сотрудничество</cp:keywords>
  <cp:lastModifiedBy>Александр</cp:lastModifiedBy>
  <cp:lastPrinted>2015-04-01T07:21:09Z</cp:lastPrinted>
  <dcterms:created xsi:type="dcterms:W3CDTF">2015-02-12T12:45:59Z</dcterms:created>
  <dcterms:modified xsi:type="dcterms:W3CDTF">2015-04-06T13:44:45Z</dcterms:modified>
</cp:coreProperties>
</file>